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eeva\Desktop\"/>
    </mc:Choice>
  </mc:AlternateContent>
  <bookViews>
    <workbookView xWindow="-105" yWindow="-105" windowWidth="23250" windowHeight="12570"/>
  </bookViews>
  <sheets>
    <sheet name="2023 рассчет" sheetId="12" r:id="rId1"/>
    <sheet name="второе 2023" sheetId="15" r:id="rId2"/>
    <sheet name="первое 2023" sheetId="1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3" i="12" l="1"/>
  <c r="H26" i="12"/>
  <c r="H15" i="12"/>
  <c r="H16" i="12"/>
  <c r="G15" i="12"/>
  <c r="C15" i="12"/>
  <c r="H484" i="16" l="1"/>
  <c r="H358" i="16"/>
  <c r="E358" i="16"/>
  <c r="E108" i="16"/>
  <c r="H108" i="16"/>
  <c r="H109" i="16"/>
  <c r="E21" i="16"/>
  <c r="I372" i="15"/>
  <c r="F372" i="15"/>
  <c r="I153" i="15"/>
  <c r="F153" i="15"/>
  <c r="F111" i="15"/>
  <c r="H873" i="12" l="1"/>
  <c r="H619" i="12"/>
  <c r="H251" i="12"/>
  <c r="H252" i="12"/>
  <c r="H115" i="12"/>
  <c r="H114" i="12"/>
  <c r="G25" i="12"/>
  <c r="H25" i="12" s="1"/>
  <c r="I51" i="15" l="1"/>
  <c r="I52" i="15"/>
  <c r="I111" i="15"/>
  <c r="I112" i="15"/>
  <c r="I403" i="15"/>
  <c r="I669" i="15"/>
  <c r="E1098" i="12" l="1"/>
  <c r="C1098" i="12"/>
  <c r="G1496" i="12"/>
  <c r="H1496" i="12" s="1"/>
  <c r="G1283" i="12"/>
  <c r="H1283" i="12" s="1"/>
  <c r="H42" i="16" l="1"/>
  <c r="H43" i="16"/>
  <c r="H485" i="16"/>
  <c r="H292" i="16"/>
  <c r="H81" i="16"/>
  <c r="H82" i="16"/>
  <c r="E82" i="16"/>
  <c r="G60" i="16"/>
  <c r="H60" i="16" s="1"/>
  <c r="C1339" i="12" l="1"/>
  <c r="C496" i="12"/>
  <c r="E496" i="12" s="1"/>
  <c r="C1496" i="12"/>
  <c r="E1496" i="12" s="1"/>
  <c r="C1283" i="12"/>
  <c r="E1283" i="12" s="1"/>
  <c r="G268" i="12"/>
  <c r="H268" i="12" s="1"/>
  <c r="C268" i="12"/>
  <c r="E268" i="12" s="1"/>
  <c r="G82" i="12" l="1"/>
  <c r="C82" i="12"/>
  <c r="C525" i="16" l="1"/>
  <c r="G525" i="16" s="1"/>
  <c r="H525" i="16" s="1"/>
  <c r="E525" i="16"/>
  <c r="F525" i="16"/>
  <c r="H481" i="16"/>
  <c r="E481" i="16"/>
  <c r="H279" i="16"/>
  <c r="E279" i="16"/>
  <c r="H256" i="16"/>
  <c r="E256" i="16"/>
  <c r="H99" i="16"/>
  <c r="E99" i="16"/>
  <c r="F251" i="15"/>
  <c r="H79" i="15"/>
  <c r="I79" i="15" s="1"/>
  <c r="G535" i="16"/>
  <c r="H535" i="16" s="1"/>
  <c r="C535" i="16"/>
  <c r="E535" i="16" s="1"/>
  <c r="H534" i="16"/>
  <c r="E534" i="16"/>
  <c r="G531" i="16"/>
  <c r="H531" i="16" s="1"/>
  <c r="C531" i="16"/>
  <c r="E531" i="16" s="1"/>
  <c r="G530" i="16"/>
  <c r="H530" i="16" s="1"/>
  <c r="C530" i="16"/>
  <c r="E530" i="16" s="1"/>
  <c r="F526" i="16"/>
  <c r="C526" i="16"/>
  <c r="E526" i="16" s="1"/>
  <c r="F524" i="16"/>
  <c r="C524" i="16"/>
  <c r="G524" i="16" s="1"/>
  <c r="H524" i="16" s="1"/>
  <c r="F523" i="16"/>
  <c r="C523" i="16"/>
  <c r="F522" i="16"/>
  <c r="C522" i="16"/>
  <c r="G522" i="16" s="1"/>
  <c r="H522" i="16" s="1"/>
  <c r="F521" i="16"/>
  <c r="C521" i="16"/>
  <c r="F520" i="16"/>
  <c r="C520" i="16"/>
  <c r="G520" i="16" s="1"/>
  <c r="H520" i="16" s="1"/>
  <c r="F519" i="16"/>
  <c r="C519" i="16"/>
  <c r="G519" i="16" s="1"/>
  <c r="H519" i="16" s="1"/>
  <c r="G513" i="16"/>
  <c r="H513" i="16" s="1"/>
  <c r="C513" i="16"/>
  <c r="E513" i="16" s="1"/>
  <c r="G512" i="16"/>
  <c r="H512" i="16" s="1"/>
  <c r="C512" i="16"/>
  <c r="E512" i="16" s="1"/>
  <c r="G509" i="16"/>
  <c r="H509" i="16" s="1"/>
  <c r="C509" i="16"/>
  <c r="E509" i="16" s="1"/>
  <c r="G508" i="16"/>
  <c r="H508" i="16" s="1"/>
  <c r="C508" i="16"/>
  <c r="E508" i="16" s="1"/>
  <c r="H504" i="16"/>
  <c r="E504" i="16"/>
  <c r="H503" i="16"/>
  <c r="E503" i="16"/>
  <c r="H502" i="16"/>
  <c r="E502" i="16"/>
  <c r="H501" i="16"/>
  <c r="E501" i="16"/>
  <c r="H500" i="16"/>
  <c r="E500" i="16"/>
  <c r="H499" i="16"/>
  <c r="E499" i="16"/>
  <c r="H498" i="16"/>
  <c r="E498" i="16"/>
  <c r="H497" i="16"/>
  <c r="E497" i="16"/>
  <c r="H496" i="16"/>
  <c r="E496" i="16"/>
  <c r="C488" i="16"/>
  <c r="C487" i="16"/>
  <c r="E485" i="16"/>
  <c r="E484" i="16"/>
  <c r="H480" i="16"/>
  <c r="E480" i="16"/>
  <c r="H479" i="16"/>
  <c r="E479" i="16"/>
  <c r="H478" i="16"/>
  <c r="E478" i="16"/>
  <c r="H477" i="16"/>
  <c r="E477" i="16"/>
  <c r="H476" i="16"/>
  <c r="E476" i="16"/>
  <c r="C475" i="16"/>
  <c r="H474" i="16"/>
  <c r="E474" i="16"/>
  <c r="H473" i="16"/>
  <c r="E473" i="16"/>
  <c r="H472" i="16"/>
  <c r="E472" i="16"/>
  <c r="H471" i="16"/>
  <c r="E471" i="16"/>
  <c r="G465" i="16"/>
  <c r="H465" i="16" s="1"/>
  <c r="E465" i="16"/>
  <c r="H464" i="16"/>
  <c r="E464" i="16"/>
  <c r="H461" i="16"/>
  <c r="E461" i="16"/>
  <c r="H460" i="16"/>
  <c r="E460" i="16"/>
  <c r="H456" i="16"/>
  <c r="C456" i="16"/>
  <c r="E456" i="16" s="1"/>
  <c r="H455" i="16"/>
  <c r="C455" i="16"/>
  <c r="E455" i="16" s="1"/>
  <c r="H454" i="16"/>
  <c r="C454" i="16"/>
  <c r="E454" i="16" s="1"/>
  <c r="H453" i="16"/>
  <c r="C453" i="16"/>
  <c r="E453" i="16" s="1"/>
  <c r="H452" i="16"/>
  <c r="C452" i="16"/>
  <c r="E452" i="16" s="1"/>
  <c r="H451" i="16"/>
  <c r="C451" i="16"/>
  <c r="E451" i="16" s="1"/>
  <c r="G450" i="16"/>
  <c r="H450" i="16" s="1"/>
  <c r="C450" i="16"/>
  <c r="E450" i="16" s="1"/>
  <c r="G442" i="16"/>
  <c r="H442" i="16" s="1"/>
  <c r="C442" i="16"/>
  <c r="E442" i="16" s="1"/>
  <c r="H441" i="16"/>
  <c r="E441" i="16"/>
  <c r="H439" i="16"/>
  <c r="E439" i="16"/>
  <c r="H438" i="16"/>
  <c r="E438" i="16"/>
  <c r="H435" i="16"/>
  <c r="E435" i="16"/>
  <c r="H434" i="16"/>
  <c r="E434" i="16"/>
  <c r="H433" i="16"/>
  <c r="E433" i="16"/>
  <c r="H432" i="16"/>
  <c r="E432" i="16"/>
  <c r="H431" i="16"/>
  <c r="E431" i="16"/>
  <c r="H430" i="16"/>
  <c r="E430" i="16"/>
  <c r="H429" i="16"/>
  <c r="E429" i="16"/>
  <c r="H423" i="16"/>
  <c r="E423" i="16"/>
  <c r="H421" i="16"/>
  <c r="H422" i="16" s="1"/>
  <c r="E421" i="16"/>
  <c r="E422" i="16" s="1"/>
  <c r="H417" i="16"/>
  <c r="E417" i="16"/>
  <c r="G416" i="16"/>
  <c r="H416" i="16" s="1"/>
  <c r="C416" i="16"/>
  <c r="E416" i="16" s="1"/>
  <c r="G415" i="16"/>
  <c r="H415" i="16" s="1"/>
  <c r="C415" i="16"/>
  <c r="E415" i="16" s="1"/>
  <c r="G414" i="16"/>
  <c r="H414" i="16" s="1"/>
  <c r="C414" i="16"/>
  <c r="E414" i="16" s="1"/>
  <c r="G413" i="16"/>
  <c r="H413" i="16" s="1"/>
  <c r="C413" i="16"/>
  <c r="E413" i="16" s="1"/>
  <c r="G412" i="16"/>
  <c r="H412" i="16" s="1"/>
  <c r="C412" i="16"/>
  <c r="E412" i="16" s="1"/>
  <c r="G411" i="16"/>
  <c r="H411" i="16" s="1"/>
  <c r="C411" i="16"/>
  <c r="E411" i="16" s="1"/>
  <c r="H405" i="16"/>
  <c r="E405" i="16"/>
  <c r="H404" i="16"/>
  <c r="E404" i="16"/>
  <c r="G402" i="16"/>
  <c r="H402" i="16" s="1"/>
  <c r="C402" i="16"/>
  <c r="E402" i="16" s="1"/>
  <c r="G401" i="16"/>
  <c r="H401" i="16" s="1"/>
  <c r="C401" i="16"/>
  <c r="E401" i="16" s="1"/>
  <c r="G400" i="16"/>
  <c r="H400" i="16" s="1"/>
  <c r="C400" i="16"/>
  <c r="E400" i="16" s="1"/>
  <c r="H396" i="16"/>
  <c r="E396" i="16"/>
  <c r="H395" i="16"/>
  <c r="E395" i="16"/>
  <c r="H394" i="16"/>
  <c r="E394" i="16"/>
  <c r="H393" i="16"/>
  <c r="E393" i="16"/>
  <c r="H392" i="16"/>
  <c r="E392" i="16"/>
  <c r="H391" i="16"/>
  <c r="E391" i="16"/>
  <c r="H390" i="16"/>
  <c r="E390" i="16"/>
  <c r="H389" i="16"/>
  <c r="E389" i="16"/>
  <c r="H388" i="16"/>
  <c r="E388" i="16"/>
  <c r="H382" i="16"/>
  <c r="E382" i="16"/>
  <c r="H381" i="16"/>
  <c r="C381" i="16"/>
  <c r="E381" i="16" s="1"/>
  <c r="G378" i="16"/>
  <c r="H378" i="16" s="1"/>
  <c r="C378" i="16"/>
  <c r="E378" i="16" s="1"/>
  <c r="G377" i="16"/>
  <c r="H377" i="16" s="1"/>
  <c r="C377" i="16"/>
  <c r="E377" i="16" s="1"/>
  <c r="H373" i="16"/>
  <c r="E373" i="16"/>
  <c r="G372" i="16"/>
  <c r="H372" i="16" s="1"/>
  <c r="C372" i="16"/>
  <c r="E372" i="16" s="1"/>
  <c r="G371" i="16"/>
  <c r="H371" i="16" s="1"/>
  <c r="C371" i="16"/>
  <c r="E371" i="16" s="1"/>
  <c r="G370" i="16"/>
  <c r="H370" i="16" s="1"/>
  <c r="C370" i="16"/>
  <c r="E370" i="16" s="1"/>
  <c r="G369" i="16"/>
  <c r="H369" i="16" s="1"/>
  <c r="C369" i="16"/>
  <c r="E369" i="16" s="1"/>
  <c r="G368" i="16"/>
  <c r="H368" i="16" s="1"/>
  <c r="C368" i="16"/>
  <c r="E368" i="16" s="1"/>
  <c r="G367" i="16"/>
  <c r="H367" i="16" s="1"/>
  <c r="C367" i="16"/>
  <c r="E367" i="16" s="1"/>
  <c r="G366" i="16"/>
  <c r="H366" i="16" s="1"/>
  <c r="C366" i="16"/>
  <c r="E366" i="16" s="1"/>
  <c r="G365" i="16"/>
  <c r="H365" i="16" s="1"/>
  <c r="C365" i="16"/>
  <c r="E365" i="16" s="1"/>
  <c r="G359" i="16"/>
  <c r="H359" i="16" s="1"/>
  <c r="E359" i="16"/>
  <c r="G356" i="16"/>
  <c r="H356" i="16" s="1"/>
  <c r="C356" i="16"/>
  <c r="E356" i="16" s="1"/>
  <c r="G355" i="16"/>
  <c r="H355" i="16" s="1"/>
  <c r="C355" i="16"/>
  <c r="E355" i="16" s="1"/>
  <c r="H351" i="16"/>
  <c r="E351" i="16"/>
  <c r="H350" i="16"/>
  <c r="E350" i="16"/>
  <c r="H349" i="16"/>
  <c r="E349" i="16"/>
  <c r="H348" i="16"/>
  <c r="E348" i="16"/>
  <c r="H347" i="16"/>
  <c r="E347" i="16"/>
  <c r="H346" i="16"/>
  <c r="E346" i="16"/>
  <c r="C345" i="16"/>
  <c r="H344" i="16"/>
  <c r="E344" i="16"/>
  <c r="H343" i="16"/>
  <c r="E343" i="16"/>
  <c r="H342" i="16"/>
  <c r="E342" i="16"/>
  <c r="H341" i="16"/>
  <c r="E341" i="16"/>
  <c r="H335" i="16"/>
  <c r="E335" i="16"/>
  <c r="H334" i="16"/>
  <c r="E334" i="16"/>
  <c r="G331" i="16"/>
  <c r="H331" i="16" s="1"/>
  <c r="C331" i="16"/>
  <c r="E331" i="16" s="1"/>
  <c r="H330" i="16"/>
  <c r="E330" i="16"/>
  <c r="H326" i="16"/>
  <c r="C326" i="16"/>
  <c r="E326" i="16" s="1"/>
  <c r="H325" i="16"/>
  <c r="C325" i="16"/>
  <c r="E325" i="16" s="1"/>
  <c r="H324" i="16"/>
  <c r="C324" i="16"/>
  <c r="E324" i="16" s="1"/>
  <c r="H323" i="16"/>
  <c r="C323" i="16"/>
  <c r="E323" i="16" s="1"/>
  <c r="H322" i="16"/>
  <c r="C322" i="16"/>
  <c r="E322" i="16" s="1"/>
  <c r="H321" i="16"/>
  <c r="C321" i="16"/>
  <c r="E321" i="16" s="1"/>
  <c r="G320" i="16"/>
  <c r="H320" i="16" s="1"/>
  <c r="C320" i="16"/>
  <c r="E320" i="16" s="1"/>
  <c r="G312" i="16"/>
  <c r="H312" i="16" s="1"/>
  <c r="C312" i="16"/>
  <c r="E312" i="16" s="1"/>
  <c r="H311" i="16"/>
  <c r="E311" i="16"/>
  <c r="G309" i="16"/>
  <c r="H309" i="16" s="1"/>
  <c r="E309" i="16"/>
  <c r="H308" i="16"/>
  <c r="E308" i="16"/>
  <c r="F305" i="16"/>
  <c r="C305" i="16"/>
  <c r="E305" i="16" s="1"/>
  <c r="F304" i="16"/>
  <c r="C304" i="16"/>
  <c r="F303" i="16"/>
  <c r="C303" i="16"/>
  <c r="F302" i="16"/>
  <c r="C302" i="16"/>
  <c r="F301" i="16"/>
  <c r="C301" i="16"/>
  <c r="F300" i="16"/>
  <c r="C300" i="16"/>
  <c r="G300" i="16" s="1"/>
  <c r="H300" i="16" s="1"/>
  <c r="F299" i="16"/>
  <c r="C299" i="16"/>
  <c r="F298" i="16"/>
  <c r="C298" i="16"/>
  <c r="E298" i="16" s="1"/>
  <c r="E292" i="16"/>
  <c r="H291" i="16"/>
  <c r="E291" i="16"/>
  <c r="F288" i="16"/>
  <c r="G288" i="16" s="1"/>
  <c r="H288" i="16" s="1"/>
  <c r="C288" i="16"/>
  <c r="E288" i="16" s="1"/>
  <c r="F287" i="16"/>
  <c r="G287" i="16" s="1"/>
  <c r="H287" i="16" s="1"/>
  <c r="C287" i="16"/>
  <c r="E287" i="16" s="1"/>
  <c r="F286" i="16"/>
  <c r="G286" i="16" s="1"/>
  <c r="H286" i="16" s="1"/>
  <c r="C286" i="16"/>
  <c r="E286" i="16" s="1"/>
  <c r="G282" i="16"/>
  <c r="H282" i="16" s="1"/>
  <c r="C282" i="16"/>
  <c r="E282" i="16" s="1"/>
  <c r="G281" i="16"/>
  <c r="H281" i="16" s="1"/>
  <c r="C281" i="16"/>
  <c r="E281" i="16" s="1"/>
  <c r="G280" i="16"/>
  <c r="H280" i="16" s="1"/>
  <c r="C280" i="16"/>
  <c r="E280" i="16" s="1"/>
  <c r="G278" i="16"/>
  <c r="H278" i="16" s="1"/>
  <c r="C278" i="16"/>
  <c r="E278" i="16" s="1"/>
  <c r="G277" i="16"/>
  <c r="H277" i="16" s="1"/>
  <c r="C277" i="16"/>
  <c r="E277" i="16" s="1"/>
  <c r="G276" i="16"/>
  <c r="H276" i="16" s="1"/>
  <c r="C276" i="16"/>
  <c r="E276" i="16" s="1"/>
  <c r="G275" i="16"/>
  <c r="H275" i="16" s="1"/>
  <c r="C275" i="16"/>
  <c r="E275" i="16" s="1"/>
  <c r="G274" i="16"/>
  <c r="H274" i="16" s="1"/>
  <c r="C274" i="16"/>
  <c r="E274" i="16" s="1"/>
  <c r="G273" i="16"/>
  <c r="H273" i="16" s="1"/>
  <c r="C273" i="16"/>
  <c r="E273" i="16" s="1"/>
  <c r="G272" i="16"/>
  <c r="H272" i="16" s="1"/>
  <c r="C272" i="16"/>
  <c r="E272" i="16" s="1"/>
  <c r="G271" i="16"/>
  <c r="H271" i="16" s="1"/>
  <c r="C271" i="16"/>
  <c r="E271" i="16" s="1"/>
  <c r="H265" i="16"/>
  <c r="E265" i="16"/>
  <c r="H264" i="16"/>
  <c r="E264" i="16"/>
  <c r="G261" i="16"/>
  <c r="H261" i="16" s="1"/>
  <c r="C261" i="16"/>
  <c r="E261" i="16" s="1"/>
  <c r="G260" i="16"/>
  <c r="H260" i="16" s="1"/>
  <c r="C260" i="16"/>
  <c r="E260" i="16" s="1"/>
  <c r="G255" i="16"/>
  <c r="H255" i="16" s="1"/>
  <c r="C255" i="16"/>
  <c r="E255" i="16" s="1"/>
  <c r="G254" i="16"/>
  <c r="H254" i="16" s="1"/>
  <c r="C254" i="16"/>
  <c r="E254" i="16" s="1"/>
  <c r="G253" i="16"/>
  <c r="H253" i="16" s="1"/>
  <c r="C253" i="16"/>
  <c r="E253" i="16" s="1"/>
  <c r="G252" i="16"/>
  <c r="H252" i="16" s="1"/>
  <c r="C252" i="16"/>
  <c r="E252" i="16" s="1"/>
  <c r="G251" i="16"/>
  <c r="H251" i="16" s="1"/>
  <c r="C251" i="16"/>
  <c r="E251" i="16" s="1"/>
  <c r="G250" i="16"/>
  <c r="H250" i="16" s="1"/>
  <c r="C250" i="16"/>
  <c r="E250" i="16" s="1"/>
  <c r="G249" i="16"/>
  <c r="H249" i="16" s="1"/>
  <c r="C249" i="16"/>
  <c r="E249" i="16" s="1"/>
  <c r="G248" i="16"/>
  <c r="H248" i="16" s="1"/>
  <c r="C248" i="16"/>
  <c r="E248" i="16" s="1"/>
  <c r="G240" i="16"/>
  <c r="H240" i="16" s="1"/>
  <c r="C240" i="16"/>
  <c r="E240" i="16" s="1"/>
  <c r="G239" i="16"/>
  <c r="H239" i="16" s="1"/>
  <c r="C239" i="16"/>
  <c r="E239" i="16" s="1"/>
  <c r="H237" i="16"/>
  <c r="E237" i="16"/>
  <c r="H234" i="16"/>
  <c r="C234" i="16"/>
  <c r="E234" i="16" s="1"/>
  <c r="H233" i="16"/>
  <c r="C233" i="16"/>
  <c r="E233" i="16" s="1"/>
  <c r="H232" i="16"/>
  <c r="C232" i="16"/>
  <c r="E232" i="16" s="1"/>
  <c r="H231" i="16"/>
  <c r="C231" i="16"/>
  <c r="E231" i="16" s="1"/>
  <c r="H230" i="16"/>
  <c r="C230" i="16"/>
  <c r="E230" i="16" s="1"/>
  <c r="H229" i="16"/>
  <c r="C229" i="16"/>
  <c r="E229" i="16" s="1"/>
  <c r="G228" i="16"/>
  <c r="H228" i="16" s="1"/>
  <c r="C228" i="16"/>
  <c r="E228" i="16" s="1"/>
  <c r="H222" i="16"/>
  <c r="E222" i="16"/>
  <c r="H221" i="16"/>
  <c r="E221" i="16"/>
  <c r="G218" i="16"/>
  <c r="H218" i="16" s="1"/>
  <c r="C218" i="16"/>
  <c r="E218" i="16" s="1"/>
  <c r="G217" i="16"/>
  <c r="H217" i="16" s="1"/>
  <c r="C217" i="16"/>
  <c r="E217" i="16" s="1"/>
  <c r="G199" i="16"/>
  <c r="H199" i="16" s="1"/>
  <c r="C199" i="16"/>
  <c r="E199" i="16" s="1"/>
  <c r="G198" i="16"/>
  <c r="H198" i="16" s="1"/>
  <c r="C198" i="16"/>
  <c r="E198" i="16" s="1"/>
  <c r="H196" i="16"/>
  <c r="E196" i="16"/>
  <c r="H195" i="16"/>
  <c r="E195" i="16"/>
  <c r="H192" i="16"/>
  <c r="E192" i="16"/>
  <c r="H191" i="16"/>
  <c r="E191" i="16"/>
  <c r="H190" i="16"/>
  <c r="E190" i="16"/>
  <c r="H189" i="16"/>
  <c r="E189" i="16"/>
  <c r="H188" i="16"/>
  <c r="E188" i="16"/>
  <c r="H187" i="16"/>
  <c r="E187" i="16"/>
  <c r="H186" i="16"/>
  <c r="E186" i="16"/>
  <c r="H185" i="16"/>
  <c r="E185" i="16"/>
  <c r="H184" i="16"/>
  <c r="E184" i="16"/>
  <c r="G178" i="16"/>
  <c r="H178" i="16" s="1"/>
  <c r="E178" i="16"/>
  <c r="H177" i="16"/>
  <c r="E177" i="16"/>
  <c r="G174" i="16"/>
  <c r="H174" i="16" s="1"/>
  <c r="H175" i="16" s="1"/>
  <c r="H176" i="16" s="1"/>
  <c r="C174" i="16"/>
  <c r="E174" i="16" s="1"/>
  <c r="E175" i="16" s="1"/>
  <c r="E176" i="16" s="1"/>
  <c r="F170" i="16"/>
  <c r="C170" i="16"/>
  <c r="F169" i="16"/>
  <c r="C169" i="16"/>
  <c r="F168" i="16"/>
  <c r="C168" i="16"/>
  <c r="E168" i="16" s="1"/>
  <c r="F167" i="16"/>
  <c r="C167" i="16"/>
  <c r="E167" i="16" s="1"/>
  <c r="F166" i="16"/>
  <c r="C166" i="16"/>
  <c r="F165" i="16"/>
  <c r="C165" i="16"/>
  <c r="G165" i="16" s="1"/>
  <c r="H165" i="16" s="1"/>
  <c r="F164" i="16"/>
  <c r="C164" i="16"/>
  <c r="E164" i="16" s="1"/>
  <c r="F163" i="16"/>
  <c r="C163" i="16"/>
  <c r="H157" i="16"/>
  <c r="E157" i="16"/>
  <c r="H156" i="16"/>
  <c r="E156" i="16"/>
  <c r="C153" i="16"/>
  <c r="G153" i="16" s="1"/>
  <c r="H153" i="16" s="1"/>
  <c r="C152" i="16"/>
  <c r="G152" i="16" s="1"/>
  <c r="H152" i="16" s="1"/>
  <c r="H148" i="16"/>
  <c r="E148" i="16"/>
  <c r="H147" i="16"/>
  <c r="E147" i="16"/>
  <c r="H146" i="16"/>
  <c r="E146" i="16"/>
  <c r="H145" i="16"/>
  <c r="E145" i="16"/>
  <c r="H144" i="16"/>
  <c r="E144" i="16"/>
  <c r="H143" i="16"/>
  <c r="E143" i="16"/>
  <c r="C142" i="16"/>
  <c r="E142" i="16" s="1"/>
  <c r="H141" i="16"/>
  <c r="E141" i="16"/>
  <c r="H140" i="16"/>
  <c r="E140" i="16"/>
  <c r="H139" i="16"/>
  <c r="E139" i="16"/>
  <c r="H138" i="16"/>
  <c r="E138" i="16"/>
  <c r="G132" i="16"/>
  <c r="H132" i="16" s="1"/>
  <c r="E132" i="16"/>
  <c r="H131" i="16"/>
  <c r="E131" i="16"/>
  <c r="G128" i="16"/>
  <c r="H128" i="16" s="1"/>
  <c r="C128" i="16"/>
  <c r="E128" i="16" s="1"/>
  <c r="G127" i="16"/>
  <c r="H127" i="16" s="1"/>
  <c r="C127" i="16"/>
  <c r="E127" i="16" s="1"/>
  <c r="G123" i="16"/>
  <c r="H123" i="16" s="1"/>
  <c r="C123" i="16"/>
  <c r="E123" i="16" s="1"/>
  <c r="G122" i="16"/>
  <c r="H122" i="16" s="1"/>
  <c r="C122" i="16"/>
  <c r="E122" i="16" s="1"/>
  <c r="G121" i="16"/>
  <c r="H121" i="16" s="1"/>
  <c r="C121" i="16"/>
  <c r="E121" i="16" s="1"/>
  <c r="G120" i="16"/>
  <c r="H120" i="16" s="1"/>
  <c r="C120" i="16"/>
  <c r="E120" i="16" s="1"/>
  <c r="G119" i="16"/>
  <c r="H119" i="16" s="1"/>
  <c r="C119" i="16"/>
  <c r="E119" i="16" s="1"/>
  <c r="G118" i="16"/>
  <c r="H118" i="16" s="1"/>
  <c r="C118" i="16"/>
  <c r="E118" i="16" s="1"/>
  <c r="G117" i="16"/>
  <c r="H117" i="16" s="1"/>
  <c r="C117" i="16"/>
  <c r="E117" i="16" s="1"/>
  <c r="G116" i="16"/>
  <c r="H116" i="16" s="1"/>
  <c r="C116" i="16"/>
  <c r="E116" i="16" s="1"/>
  <c r="G115" i="16"/>
  <c r="H115" i="16" s="1"/>
  <c r="C115" i="16"/>
  <c r="E115" i="16" s="1"/>
  <c r="G106" i="16"/>
  <c r="H106" i="16" s="1"/>
  <c r="C106" i="16"/>
  <c r="E106" i="16" s="1"/>
  <c r="G105" i="16"/>
  <c r="H105" i="16" s="1"/>
  <c r="C105" i="16"/>
  <c r="E105" i="16" s="1"/>
  <c r="G104" i="16"/>
  <c r="H104" i="16" s="1"/>
  <c r="C104" i="16"/>
  <c r="E104" i="16" s="1"/>
  <c r="F100" i="16"/>
  <c r="C100" i="16"/>
  <c r="G100" i="16" s="1"/>
  <c r="H100" i="16" s="1"/>
  <c r="F98" i="16"/>
  <c r="C98" i="16"/>
  <c r="F97" i="16"/>
  <c r="C97" i="16"/>
  <c r="F96" i="16"/>
  <c r="C96" i="16"/>
  <c r="F95" i="16"/>
  <c r="C95" i="16"/>
  <c r="E95" i="16" s="1"/>
  <c r="F94" i="16"/>
  <c r="C94" i="16"/>
  <c r="E94" i="16" s="1"/>
  <c r="F93" i="16"/>
  <c r="C93" i="16"/>
  <c r="G93" i="16" s="1"/>
  <c r="H93" i="16" s="1"/>
  <c r="C85" i="16"/>
  <c r="E85" i="16" s="1"/>
  <c r="C84" i="16"/>
  <c r="E81" i="16"/>
  <c r="H78" i="16"/>
  <c r="E78" i="16"/>
  <c r="H77" i="16"/>
  <c r="E77" i="16"/>
  <c r="H76" i="16"/>
  <c r="E76" i="16"/>
  <c r="H75" i="16"/>
  <c r="E75" i="16"/>
  <c r="H74" i="16"/>
  <c r="E74" i="16"/>
  <c r="H73" i="16"/>
  <c r="E73" i="16"/>
  <c r="H72" i="16"/>
  <c r="E72" i="16"/>
  <c r="H71" i="16"/>
  <c r="E71" i="16"/>
  <c r="H70" i="16"/>
  <c r="E70" i="16"/>
  <c r="H64" i="16"/>
  <c r="C64" i="16"/>
  <c r="E64" i="16" s="1"/>
  <c r="H63" i="16"/>
  <c r="C63" i="16"/>
  <c r="E63" i="16" s="1"/>
  <c r="C60" i="16"/>
  <c r="E60" i="16" s="1"/>
  <c r="H59" i="16"/>
  <c r="H61" i="16" s="1"/>
  <c r="E59" i="16"/>
  <c r="H55" i="16"/>
  <c r="E55" i="16"/>
  <c r="G54" i="16"/>
  <c r="H54" i="16" s="1"/>
  <c r="C54" i="16"/>
  <c r="E54" i="16" s="1"/>
  <c r="G53" i="16"/>
  <c r="H53" i="16" s="1"/>
  <c r="C53" i="16"/>
  <c r="E53" i="16" s="1"/>
  <c r="G52" i="16"/>
  <c r="H52" i="16" s="1"/>
  <c r="C52" i="16"/>
  <c r="E52" i="16" s="1"/>
  <c r="G51" i="16"/>
  <c r="H51" i="16" s="1"/>
  <c r="C51" i="16"/>
  <c r="E51" i="16" s="1"/>
  <c r="G50" i="16"/>
  <c r="H50" i="16" s="1"/>
  <c r="C50" i="16"/>
  <c r="E50" i="16" s="1"/>
  <c r="G49" i="16"/>
  <c r="H49" i="16" s="1"/>
  <c r="C49" i="16"/>
  <c r="E49" i="16" s="1"/>
  <c r="E43" i="16"/>
  <c r="E42" i="16"/>
  <c r="G39" i="16"/>
  <c r="H39" i="16" s="1"/>
  <c r="C39" i="16"/>
  <c r="E39" i="16" s="1"/>
  <c r="H38" i="16"/>
  <c r="E38" i="16"/>
  <c r="G34" i="16"/>
  <c r="H34" i="16" s="1"/>
  <c r="C34" i="16"/>
  <c r="E34" i="16" s="1"/>
  <c r="G33" i="16"/>
  <c r="H33" i="16" s="1"/>
  <c r="C33" i="16"/>
  <c r="E33" i="16" s="1"/>
  <c r="G32" i="16"/>
  <c r="H32" i="16" s="1"/>
  <c r="C32" i="16"/>
  <c r="E32" i="16" s="1"/>
  <c r="G31" i="16"/>
  <c r="H31" i="16" s="1"/>
  <c r="C31" i="16"/>
  <c r="E31" i="16" s="1"/>
  <c r="G30" i="16"/>
  <c r="H30" i="16" s="1"/>
  <c r="C30" i="16"/>
  <c r="E30" i="16" s="1"/>
  <c r="G29" i="16"/>
  <c r="H29" i="16" s="1"/>
  <c r="C29" i="16"/>
  <c r="E29" i="16" s="1"/>
  <c r="G28" i="16"/>
  <c r="H28" i="16" s="1"/>
  <c r="C28" i="16"/>
  <c r="E28" i="16" s="1"/>
  <c r="G27" i="16"/>
  <c r="H27" i="16" s="1"/>
  <c r="C27" i="16"/>
  <c r="E27" i="16" s="1"/>
  <c r="G26" i="16"/>
  <c r="H26" i="16" s="1"/>
  <c r="C26" i="16"/>
  <c r="E26" i="16" s="1"/>
  <c r="G20" i="16"/>
  <c r="H20" i="16" s="1"/>
  <c r="C20" i="16"/>
  <c r="E20" i="16" s="1"/>
  <c r="H18" i="16"/>
  <c r="H19" i="16" s="1"/>
  <c r="E18" i="16"/>
  <c r="E19" i="16" s="1"/>
  <c r="G14" i="16"/>
  <c r="H14" i="16" s="1"/>
  <c r="C14" i="16"/>
  <c r="E14" i="16" s="1"/>
  <c r="G13" i="16"/>
  <c r="H13" i="16" s="1"/>
  <c r="C13" i="16"/>
  <c r="E13" i="16" s="1"/>
  <c r="G12" i="16"/>
  <c r="H12" i="16" s="1"/>
  <c r="C12" i="16"/>
  <c r="E12" i="16" s="1"/>
  <c r="G11" i="16"/>
  <c r="H11" i="16" s="1"/>
  <c r="C11" i="16"/>
  <c r="E11" i="16" s="1"/>
  <c r="H10" i="16"/>
  <c r="E10" i="16"/>
  <c r="G9" i="16"/>
  <c r="H9" i="16" s="1"/>
  <c r="E9" i="16"/>
  <c r="H8" i="16"/>
  <c r="E8" i="16"/>
  <c r="H742" i="15"/>
  <c r="I742" i="15" s="1"/>
  <c r="D742" i="15"/>
  <c r="F742" i="15" s="1"/>
  <c r="I741" i="15"/>
  <c r="F741" i="15"/>
  <c r="H738" i="15"/>
  <c r="I738" i="15" s="1"/>
  <c r="D738" i="15"/>
  <c r="F738" i="15" s="1"/>
  <c r="H737" i="15"/>
  <c r="I737" i="15" s="1"/>
  <c r="D737" i="15"/>
  <c r="F737" i="15" s="1"/>
  <c r="H733" i="15"/>
  <c r="I733" i="15" s="1"/>
  <c r="D733" i="15"/>
  <c r="F733" i="15" s="1"/>
  <c r="H732" i="15"/>
  <c r="I732" i="15" s="1"/>
  <c r="D732" i="15"/>
  <c r="F732" i="15" s="1"/>
  <c r="H731" i="15"/>
  <c r="I731" i="15" s="1"/>
  <c r="D731" i="15"/>
  <c r="F731" i="15" s="1"/>
  <c r="G727" i="15"/>
  <c r="H727" i="15" s="1"/>
  <c r="I727" i="15" s="1"/>
  <c r="D727" i="15"/>
  <c r="F727" i="15" s="1"/>
  <c r="G726" i="15"/>
  <c r="H726" i="15" s="1"/>
  <c r="I726" i="15" s="1"/>
  <c r="D726" i="15"/>
  <c r="F726" i="15" s="1"/>
  <c r="G725" i="15"/>
  <c r="H725" i="15" s="1"/>
  <c r="I725" i="15" s="1"/>
  <c r="D725" i="15"/>
  <c r="F725" i="15" s="1"/>
  <c r="G724" i="15"/>
  <c r="H724" i="15" s="1"/>
  <c r="I724" i="15" s="1"/>
  <c r="D724" i="15"/>
  <c r="F724" i="15" s="1"/>
  <c r="H723" i="15"/>
  <c r="I723" i="15" s="1"/>
  <c r="D723" i="15"/>
  <c r="F723" i="15" s="1"/>
  <c r="H722" i="15"/>
  <c r="I722" i="15" s="1"/>
  <c r="D722" i="15"/>
  <c r="F722" i="15" s="1"/>
  <c r="H721" i="15"/>
  <c r="I721" i="15" s="1"/>
  <c r="D721" i="15"/>
  <c r="F721" i="15" s="1"/>
  <c r="H717" i="15"/>
  <c r="I717" i="15" s="1"/>
  <c r="D717" i="15"/>
  <c r="F717" i="15" s="1"/>
  <c r="H716" i="15"/>
  <c r="I716" i="15" s="1"/>
  <c r="D716" i="15"/>
  <c r="F716" i="15" s="1"/>
  <c r="H715" i="15"/>
  <c r="I715" i="15" s="1"/>
  <c r="D715" i="15"/>
  <c r="F715" i="15" s="1"/>
  <c r="H714" i="15"/>
  <c r="I714" i="15" s="1"/>
  <c r="I718" i="15" s="1"/>
  <c r="I719" i="15" s="1"/>
  <c r="D714" i="15"/>
  <c r="F714" i="15" s="1"/>
  <c r="H708" i="15"/>
  <c r="I708" i="15" s="1"/>
  <c r="D708" i="15"/>
  <c r="F708" i="15" s="1"/>
  <c r="H707" i="15"/>
  <c r="I707" i="15" s="1"/>
  <c r="D707" i="15"/>
  <c r="F707" i="15" s="1"/>
  <c r="H704" i="15"/>
  <c r="I704" i="15" s="1"/>
  <c r="D704" i="15"/>
  <c r="F704" i="15" s="1"/>
  <c r="H703" i="15"/>
  <c r="I703" i="15" s="1"/>
  <c r="D703" i="15"/>
  <c r="F703" i="15" s="1"/>
  <c r="H699" i="15"/>
  <c r="I699" i="15" s="1"/>
  <c r="D699" i="15"/>
  <c r="F699" i="15" s="1"/>
  <c r="H698" i="15"/>
  <c r="I698" i="15" s="1"/>
  <c r="D698" i="15"/>
  <c r="F698" i="15" s="1"/>
  <c r="H697" i="15"/>
  <c r="I697" i="15" s="1"/>
  <c r="D697" i="15"/>
  <c r="F697" i="15" s="1"/>
  <c r="H693" i="15"/>
  <c r="I693" i="15" s="1"/>
  <c r="D693" i="15"/>
  <c r="F693" i="15" s="1"/>
  <c r="H692" i="15"/>
  <c r="I692" i="15" s="1"/>
  <c r="D692" i="15"/>
  <c r="F692" i="15" s="1"/>
  <c r="H691" i="15"/>
  <c r="I691" i="15" s="1"/>
  <c r="D691" i="15"/>
  <c r="F691" i="15" s="1"/>
  <c r="H690" i="15"/>
  <c r="I690" i="15" s="1"/>
  <c r="D690" i="15"/>
  <c r="F690" i="15" s="1"/>
  <c r="H689" i="15"/>
  <c r="I689" i="15" s="1"/>
  <c r="D689" i="15"/>
  <c r="F689" i="15" s="1"/>
  <c r="H688" i="15"/>
  <c r="I688" i="15" s="1"/>
  <c r="D688" i="15"/>
  <c r="F688" i="15" s="1"/>
  <c r="H687" i="15"/>
  <c r="I687" i="15" s="1"/>
  <c r="D687" i="15"/>
  <c r="F687" i="15" s="1"/>
  <c r="I683" i="15"/>
  <c r="D683" i="15"/>
  <c r="F683" i="15" s="1"/>
  <c r="I682" i="15"/>
  <c r="D682" i="15"/>
  <c r="F682" i="15" s="1"/>
  <c r="I681" i="15"/>
  <c r="D681" i="15"/>
  <c r="F681" i="15" s="1"/>
  <c r="I680" i="15"/>
  <c r="D680" i="15"/>
  <c r="F680" i="15" s="1"/>
  <c r="D672" i="15"/>
  <c r="D671" i="15"/>
  <c r="F669" i="15"/>
  <c r="F668" i="15"/>
  <c r="H665" i="15"/>
  <c r="I665" i="15" s="1"/>
  <c r="D665" i="15"/>
  <c r="F665" i="15" s="1"/>
  <c r="H664" i="15"/>
  <c r="I664" i="15" s="1"/>
  <c r="D664" i="15"/>
  <c r="F664" i="15" s="1"/>
  <c r="H663" i="15"/>
  <c r="I663" i="15" s="1"/>
  <c r="D663" i="15"/>
  <c r="F663" i="15" s="1"/>
  <c r="H659" i="15"/>
  <c r="I659" i="15" s="1"/>
  <c r="D659" i="15"/>
  <c r="F659" i="15" s="1"/>
  <c r="H658" i="15"/>
  <c r="I658" i="15" s="1"/>
  <c r="D658" i="15"/>
  <c r="F658" i="15" s="1"/>
  <c r="H657" i="15"/>
  <c r="I657" i="15" s="1"/>
  <c r="D657" i="15"/>
  <c r="F657" i="15" s="1"/>
  <c r="H656" i="15"/>
  <c r="I656" i="15" s="1"/>
  <c r="D656" i="15"/>
  <c r="F656" i="15" s="1"/>
  <c r="H655" i="15"/>
  <c r="I655" i="15" s="1"/>
  <c r="D655" i="15"/>
  <c r="F655" i="15" s="1"/>
  <c r="H654" i="15"/>
  <c r="I654" i="15" s="1"/>
  <c r="D654" i="15"/>
  <c r="F654" i="15" s="1"/>
  <c r="H650" i="15"/>
  <c r="I650" i="15" s="1"/>
  <c r="D650" i="15"/>
  <c r="F650" i="15" s="1"/>
  <c r="H649" i="15"/>
  <c r="I649" i="15" s="1"/>
  <c r="D649" i="15"/>
  <c r="F649" i="15" s="1"/>
  <c r="H648" i="15"/>
  <c r="I648" i="15" s="1"/>
  <c r="D648" i="15"/>
  <c r="F648" i="15" s="1"/>
  <c r="H647" i="15"/>
  <c r="I647" i="15" s="1"/>
  <c r="D647" i="15"/>
  <c r="F647" i="15" s="1"/>
  <c r="H646" i="15"/>
  <c r="I646" i="15" s="1"/>
  <c r="D646" i="15"/>
  <c r="F646" i="15" s="1"/>
  <c r="H640" i="15"/>
  <c r="I640" i="15" s="1"/>
  <c r="F640" i="15"/>
  <c r="I639" i="15"/>
  <c r="F639" i="15"/>
  <c r="H636" i="15"/>
  <c r="I636" i="15" s="1"/>
  <c r="D636" i="15"/>
  <c r="F636" i="15" s="1"/>
  <c r="H635" i="15"/>
  <c r="I635" i="15" s="1"/>
  <c r="D635" i="15"/>
  <c r="F635" i="15" s="1"/>
  <c r="H634" i="15"/>
  <c r="I634" i="15" s="1"/>
  <c r="D634" i="15"/>
  <c r="F634" i="15" s="1"/>
  <c r="I630" i="15"/>
  <c r="F630" i="15"/>
  <c r="I629" i="15"/>
  <c r="F629" i="15"/>
  <c r="H625" i="15"/>
  <c r="I625" i="15" s="1"/>
  <c r="D625" i="15"/>
  <c r="F625" i="15" s="1"/>
  <c r="H624" i="15"/>
  <c r="I624" i="15" s="1"/>
  <c r="D624" i="15"/>
  <c r="F624" i="15" s="1"/>
  <c r="H623" i="15"/>
  <c r="I623" i="15" s="1"/>
  <c r="D623" i="15"/>
  <c r="F623" i="15" s="1"/>
  <c r="H622" i="15"/>
  <c r="I622" i="15" s="1"/>
  <c r="D622" i="15"/>
  <c r="F622" i="15" s="1"/>
  <c r="H618" i="15"/>
  <c r="I618" i="15" s="1"/>
  <c r="D618" i="15"/>
  <c r="F618" i="15" s="1"/>
  <c r="H617" i="15"/>
  <c r="I617" i="15" s="1"/>
  <c r="D617" i="15"/>
  <c r="F617" i="15" s="1"/>
  <c r="H616" i="15"/>
  <c r="I616" i="15" s="1"/>
  <c r="D616" i="15"/>
  <c r="F616" i="15" s="1"/>
  <c r="H615" i="15"/>
  <c r="I615" i="15" s="1"/>
  <c r="D615" i="15"/>
  <c r="F615" i="15" s="1"/>
  <c r="H607" i="15"/>
  <c r="I607" i="15" s="1"/>
  <c r="D607" i="15"/>
  <c r="F607" i="15" s="1"/>
  <c r="I606" i="15"/>
  <c r="F606" i="15"/>
  <c r="I604" i="15"/>
  <c r="F604" i="15"/>
  <c r="I603" i="15"/>
  <c r="F603" i="15"/>
  <c r="I600" i="15"/>
  <c r="D600" i="15"/>
  <c r="F600" i="15" s="1"/>
  <c r="I599" i="15"/>
  <c r="D599" i="15"/>
  <c r="F599" i="15" s="1"/>
  <c r="I598" i="15"/>
  <c r="D598" i="15"/>
  <c r="F598" i="15" s="1"/>
  <c r="I597" i="15"/>
  <c r="D597" i="15"/>
  <c r="F597" i="15" s="1"/>
  <c r="I596" i="15"/>
  <c r="D596" i="15"/>
  <c r="F596" i="15" s="1"/>
  <c r="I595" i="15"/>
  <c r="D595" i="15"/>
  <c r="F595" i="15" s="1"/>
  <c r="F601" i="15" s="1"/>
  <c r="F602" i="15" s="1"/>
  <c r="H591" i="15"/>
  <c r="I591" i="15" s="1"/>
  <c r="D591" i="15"/>
  <c r="F591" i="15" s="1"/>
  <c r="H590" i="15"/>
  <c r="I590" i="15" s="1"/>
  <c r="D590" i="15"/>
  <c r="F590" i="15" s="1"/>
  <c r="H589" i="15"/>
  <c r="I589" i="15" s="1"/>
  <c r="D589" i="15"/>
  <c r="F589" i="15" s="1"/>
  <c r="H588" i="15"/>
  <c r="I588" i="15" s="1"/>
  <c r="D588" i="15"/>
  <c r="F588" i="15" s="1"/>
  <c r="I582" i="15"/>
  <c r="F582" i="15"/>
  <c r="H579" i="15"/>
  <c r="I579" i="15" s="1"/>
  <c r="D579" i="15"/>
  <c r="F579" i="15" s="1"/>
  <c r="H578" i="15"/>
  <c r="I578" i="15" s="1"/>
  <c r="D578" i="15"/>
  <c r="F578" i="15" s="1"/>
  <c r="H577" i="15"/>
  <c r="I577" i="15" s="1"/>
  <c r="D577" i="15"/>
  <c r="F577" i="15" s="1"/>
  <c r="H576" i="15"/>
  <c r="I576" i="15" s="1"/>
  <c r="D576" i="15"/>
  <c r="F576" i="15" s="1"/>
  <c r="H575" i="15"/>
  <c r="I575" i="15" s="1"/>
  <c r="D575" i="15"/>
  <c r="F575" i="15" s="1"/>
  <c r="H574" i="15"/>
  <c r="I574" i="15" s="1"/>
  <c r="D574" i="15"/>
  <c r="F574" i="15" s="1"/>
  <c r="H573" i="15"/>
  <c r="I573" i="15" s="1"/>
  <c r="D573" i="15"/>
  <c r="F573" i="15" s="1"/>
  <c r="I570" i="15"/>
  <c r="I571" i="15" s="1"/>
  <c r="F570" i="15"/>
  <c r="F571" i="15" s="1"/>
  <c r="H566" i="15"/>
  <c r="I566" i="15" s="1"/>
  <c r="D566" i="15"/>
  <c r="F566" i="15" s="1"/>
  <c r="H565" i="15"/>
  <c r="I565" i="15" s="1"/>
  <c r="D565" i="15"/>
  <c r="F565" i="15" s="1"/>
  <c r="H564" i="15"/>
  <c r="I564" i="15" s="1"/>
  <c r="D564" i="15"/>
  <c r="F564" i="15" s="1"/>
  <c r="H560" i="15"/>
  <c r="I560" i="15" s="1"/>
  <c r="I561" i="15" s="1"/>
  <c r="I562" i="15" s="1"/>
  <c r="F560" i="15"/>
  <c r="F561" i="15" s="1"/>
  <c r="F562" i="15" s="1"/>
  <c r="I554" i="15"/>
  <c r="F554" i="15"/>
  <c r="I553" i="15"/>
  <c r="F553" i="15"/>
  <c r="H551" i="15"/>
  <c r="I551" i="15" s="1"/>
  <c r="D551" i="15"/>
  <c r="F551" i="15" s="1"/>
  <c r="H550" i="15"/>
  <c r="I550" i="15" s="1"/>
  <c r="D550" i="15"/>
  <c r="F550" i="15" s="1"/>
  <c r="H549" i="15"/>
  <c r="I549" i="15" s="1"/>
  <c r="D549" i="15"/>
  <c r="F549" i="15" s="1"/>
  <c r="H545" i="15"/>
  <c r="I545" i="15" s="1"/>
  <c r="D545" i="15"/>
  <c r="F545" i="15" s="1"/>
  <c r="H544" i="15"/>
  <c r="I544" i="15" s="1"/>
  <c r="D544" i="15"/>
  <c r="F544" i="15" s="1"/>
  <c r="G543" i="15"/>
  <c r="H543" i="15" s="1"/>
  <c r="I543" i="15" s="1"/>
  <c r="D543" i="15"/>
  <c r="F543" i="15" s="1"/>
  <c r="H542" i="15"/>
  <c r="I542" i="15" s="1"/>
  <c r="D542" i="15"/>
  <c r="F542" i="15" s="1"/>
  <c r="H541" i="15"/>
  <c r="I541" i="15" s="1"/>
  <c r="D541" i="15"/>
  <c r="F541" i="15" s="1"/>
  <c r="H540" i="15"/>
  <c r="I540" i="15" s="1"/>
  <c r="D540" i="15"/>
  <c r="F540" i="15" s="1"/>
  <c r="H539" i="15"/>
  <c r="I539" i="15" s="1"/>
  <c r="D539" i="15"/>
  <c r="F539" i="15" s="1"/>
  <c r="G538" i="15"/>
  <c r="H538" i="15" s="1"/>
  <c r="I538" i="15" s="1"/>
  <c r="D538" i="15"/>
  <c r="F538" i="15" s="1"/>
  <c r="H536" i="15"/>
  <c r="I536" i="15" s="1"/>
  <c r="D536" i="15"/>
  <c r="F536" i="15" s="1"/>
  <c r="I530" i="15"/>
  <c r="F530" i="15"/>
  <c r="I529" i="15"/>
  <c r="D529" i="15"/>
  <c r="F529" i="15" s="1"/>
  <c r="H526" i="15"/>
  <c r="I526" i="15" s="1"/>
  <c r="D526" i="15"/>
  <c r="F526" i="15" s="1"/>
  <c r="H525" i="15"/>
  <c r="I525" i="15" s="1"/>
  <c r="D525" i="15"/>
  <c r="F525" i="15" s="1"/>
  <c r="H521" i="15"/>
  <c r="I521" i="15" s="1"/>
  <c r="D521" i="15"/>
  <c r="F521" i="15" s="1"/>
  <c r="H520" i="15"/>
  <c r="I520" i="15" s="1"/>
  <c r="D520" i="15"/>
  <c r="F520" i="15" s="1"/>
  <c r="H519" i="15"/>
  <c r="I519" i="15" s="1"/>
  <c r="D519" i="15"/>
  <c r="F519" i="15" s="1"/>
  <c r="G515" i="15"/>
  <c r="H515" i="15" s="1"/>
  <c r="I515" i="15" s="1"/>
  <c r="D515" i="15"/>
  <c r="F515" i="15" s="1"/>
  <c r="G514" i="15"/>
  <c r="H514" i="15" s="1"/>
  <c r="I514" i="15" s="1"/>
  <c r="D514" i="15"/>
  <c r="F514" i="15" s="1"/>
  <c r="G513" i="15"/>
  <c r="H513" i="15" s="1"/>
  <c r="I513" i="15" s="1"/>
  <c r="D513" i="15"/>
  <c r="F513" i="15" s="1"/>
  <c r="G512" i="15"/>
  <c r="H512" i="15" s="1"/>
  <c r="I512" i="15" s="1"/>
  <c r="D512" i="15"/>
  <c r="F512" i="15" s="1"/>
  <c r="G511" i="15"/>
  <c r="H511" i="15" s="1"/>
  <c r="I511" i="15" s="1"/>
  <c r="D511" i="15"/>
  <c r="F511" i="15" s="1"/>
  <c r="G510" i="15"/>
  <c r="H510" i="15" s="1"/>
  <c r="I510" i="15" s="1"/>
  <c r="D510" i="15"/>
  <c r="F510" i="15" s="1"/>
  <c r="G509" i="15"/>
  <c r="H509" i="15" s="1"/>
  <c r="I509" i="15" s="1"/>
  <c r="D509" i="15"/>
  <c r="F509" i="15" s="1"/>
  <c r="G508" i="15"/>
  <c r="H508" i="15" s="1"/>
  <c r="I508" i="15" s="1"/>
  <c r="D508" i="15"/>
  <c r="F508" i="15" s="1"/>
  <c r="H504" i="15"/>
  <c r="I504" i="15" s="1"/>
  <c r="I505" i="15" s="1"/>
  <c r="I506" i="15" s="1"/>
  <c r="D504" i="15"/>
  <c r="F504" i="15" s="1"/>
  <c r="F505" i="15" s="1"/>
  <c r="F506" i="15" s="1"/>
  <c r="H498" i="15"/>
  <c r="I498" i="15" s="1"/>
  <c r="F498" i="15"/>
  <c r="H494" i="15"/>
  <c r="I494" i="15" s="1"/>
  <c r="D494" i="15"/>
  <c r="F494" i="15" s="1"/>
  <c r="H493" i="15"/>
  <c r="I493" i="15" s="1"/>
  <c r="D493" i="15"/>
  <c r="F493" i="15" s="1"/>
  <c r="H492" i="15"/>
  <c r="I492" i="15" s="1"/>
  <c r="D492" i="15"/>
  <c r="F492" i="15" s="1"/>
  <c r="H488" i="15"/>
  <c r="I488" i="15" s="1"/>
  <c r="D488" i="15"/>
  <c r="F488" i="15" s="1"/>
  <c r="H487" i="15"/>
  <c r="I487" i="15" s="1"/>
  <c r="D487" i="15"/>
  <c r="F487" i="15" s="1"/>
  <c r="H486" i="15"/>
  <c r="I486" i="15" s="1"/>
  <c r="D486" i="15"/>
  <c r="F486" i="15" s="1"/>
  <c r="H485" i="15"/>
  <c r="I485" i="15" s="1"/>
  <c r="D485" i="15"/>
  <c r="F485" i="15" s="1"/>
  <c r="H484" i="15"/>
  <c r="I484" i="15" s="1"/>
  <c r="D484" i="15"/>
  <c r="F484" i="15" s="1"/>
  <c r="H483" i="15"/>
  <c r="I483" i="15" s="1"/>
  <c r="D483" i="15"/>
  <c r="F483" i="15" s="1"/>
  <c r="H482" i="15"/>
  <c r="I482" i="15" s="1"/>
  <c r="D482" i="15"/>
  <c r="F482" i="15" s="1"/>
  <c r="H479" i="15"/>
  <c r="I479" i="15" s="1"/>
  <c r="D479" i="15"/>
  <c r="F479" i="15" s="1"/>
  <c r="H478" i="15"/>
  <c r="I478" i="15" s="1"/>
  <c r="D478" i="15"/>
  <c r="F478" i="15" s="1"/>
  <c r="H475" i="15"/>
  <c r="I475" i="15" s="1"/>
  <c r="I476" i="15" s="1"/>
  <c r="D475" i="15"/>
  <c r="I470" i="15"/>
  <c r="F470" i="15"/>
  <c r="I469" i="15"/>
  <c r="F469" i="15"/>
  <c r="H466" i="15"/>
  <c r="I466" i="15" s="1"/>
  <c r="D466" i="15"/>
  <c r="F466" i="15" s="1"/>
  <c r="I465" i="15"/>
  <c r="F465" i="15"/>
  <c r="H461" i="15"/>
  <c r="I461" i="15" s="1"/>
  <c r="D461" i="15"/>
  <c r="F461" i="15" s="1"/>
  <c r="H460" i="15"/>
  <c r="I460" i="15" s="1"/>
  <c r="D460" i="15"/>
  <c r="F460" i="15" s="1"/>
  <c r="H459" i="15"/>
  <c r="I459" i="15" s="1"/>
  <c r="D459" i="15"/>
  <c r="F459" i="15" s="1"/>
  <c r="H458" i="15"/>
  <c r="I458" i="15" s="1"/>
  <c r="D458" i="15"/>
  <c r="F458" i="15" s="1"/>
  <c r="H454" i="15"/>
  <c r="I454" i="15" s="1"/>
  <c r="D454" i="15"/>
  <c r="F454" i="15" s="1"/>
  <c r="H453" i="15"/>
  <c r="I453" i="15" s="1"/>
  <c r="D453" i="15"/>
  <c r="F453" i="15" s="1"/>
  <c r="H452" i="15"/>
  <c r="I452" i="15" s="1"/>
  <c r="D452" i="15"/>
  <c r="F452" i="15" s="1"/>
  <c r="H451" i="15"/>
  <c r="I451" i="15" s="1"/>
  <c r="D451" i="15"/>
  <c r="F451" i="15" s="1"/>
  <c r="H450" i="15"/>
  <c r="I450" i="15" s="1"/>
  <c r="D450" i="15"/>
  <c r="F450" i="15" s="1"/>
  <c r="H449" i="15"/>
  <c r="I449" i="15" s="1"/>
  <c r="D449" i="15"/>
  <c r="F449" i="15" s="1"/>
  <c r="H448" i="15"/>
  <c r="I448" i="15" s="1"/>
  <c r="D448" i="15"/>
  <c r="F448" i="15" s="1"/>
  <c r="H434" i="15"/>
  <c r="I434" i="15" s="1"/>
  <c r="D434" i="15"/>
  <c r="F434" i="15" s="1"/>
  <c r="I433" i="15"/>
  <c r="F433" i="15"/>
  <c r="H431" i="15"/>
  <c r="I431" i="15" s="1"/>
  <c r="F431" i="15"/>
  <c r="I430" i="15"/>
  <c r="F430" i="15"/>
  <c r="H427" i="15"/>
  <c r="I427" i="15" s="1"/>
  <c r="D427" i="15"/>
  <c r="F427" i="15" s="1"/>
  <c r="H426" i="15"/>
  <c r="I426" i="15" s="1"/>
  <c r="D426" i="15"/>
  <c r="F426" i="15" s="1"/>
  <c r="H425" i="15"/>
  <c r="I425" i="15" s="1"/>
  <c r="D425" i="15"/>
  <c r="F425" i="15" s="1"/>
  <c r="H421" i="15"/>
  <c r="I421" i="15" s="1"/>
  <c r="D421" i="15"/>
  <c r="F421" i="15" s="1"/>
  <c r="H420" i="15"/>
  <c r="I420" i="15" s="1"/>
  <c r="D420" i="15"/>
  <c r="F420" i="15" s="1"/>
  <c r="H419" i="15"/>
  <c r="I419" i="15" s="1"/>
  <c r="D419" i="15"/>
  <c r="F419" i="15" s="1"/>
  <c r="H418" i="15"/>
  <c r="I418" i="15" s="1"/>
  <c r="D418" i="15"/>
  <c r="F418" i="15" s="1"/>
  <c r="H417" i="15"/>
  <c r="I417" i="15" s="1"/>
  <c r="D417" i="15"/>
  <c r="F417" i="15" s="1"/>
  <c r="H416" i="15"/>
  <c r="I416" i="15" s="1"/>
  <c r="D416" i="15"/>
  <c r="F416" i="15" s="1"/>
  <c r="H412" i="15"/>
  <c r="I412" i="15" s="1"/>
  <c r="D412" i="15"/>
  <c r="F412" i="15" s="1"/>
  <c r="H411" i="15"/>
  <c r="I411" i="15" s="1"/>
  <c r="D411" i="15"/>
  <c r="F411" i="15" s="1"/>
  <c r="H410" i="15"/>
  <c r="I410" i="15" s="1"/>
  <c r="D410" i="15"/>
  <c r="F410" i="15" s="1"/>
  <c r="H409" i="15"/>
  <c r="I409" i="15" s="1"/>
  <c r="D409" i="15"/>
  <c r="F409" i="15" s="1"/>
  <c r="F403" i="15"/>
  <c r="I402" i="15"/>
  <c r="F402" i="15"/>
  <c r="G400" i="15"/>
  <c r="G399" i="15"/>
  <c r="H399" i="15" s="1"/>
  <c r="I399" i="15" s="1"/>
  <c r="D399" i="15"/>
  <c r="F399" i="15" s="1"/>
  <c r="G398" i="15"/>
  <c r="H398" i="15" s="1"/>
  <c r="I398" i="15" s="1"/>
  <c r="D398" i="15"/>
  <c r="F398" i="15" s="1"/>
  <c r="G397" i="15"/>
  <c r="H397" i="15" s="1"/>
  <c r="I397" i="15" s="1"/>
  <c r="D397" i="15"/>
  <c r="F397" i="15" s="1"/>
  <c r="G396" i="15"/>
  <c r="H396" i="15" s="1"/>
  <c r="I396" i="15" s="1"/>
  <c r="D396" i="15"/>
  <c r="F396" i="15" s="1"/>
  <c r="G395" i="15"/>
  <c r="H395" i="15" s="1"/>
  <c r="I395" i="15" s="1"/>
  <c r="D395" i="15"/>
  <c r="F395" i="15" s="1"/>
  <c r="G394" i="15"/>
  <c r="H394" i="15" s="1"/>
  <c r="I394" i="15" s="1"/>
  <c r="D394" i="15"/>
  <c r="F394" i="15" s="1"/>
  <c r="G393" i="15"/>
  <c r="H393" i="15" s="1"/>
  <c r="I393" i="15" s="1"/>
  <c r="D393" i="15"/>
  <c r="F393" i="15" s="1"/>
  <c r="G389" i="15"/>
  <c r="H389" i="15" s="1"/>
  <c r="I389" i="15" s="1"/>
  <c r="D389" i="15"/>
  <c r="F389" i="15" s="1"/>
  <c r="G388" i="15"/>
  <c r="H388" i="15" s="1"/>
  <c r="I388" i="15" s="1"/>
  <c r="D388" i="15"/>
  <c r="F388" i="15" s="1"/>
  <c r="G387" i="15"/>
  <c r="H387" i="15" s="1"/>
  <c r="I387" i="15" s="1"/>
  <c r="D387" i="15"/>
  <c r="F387" i="15" s="1"/>
  <c r="H383" i="15"/>
  <c r="I383" i="15" s="1"/>
  <c r="D383" i="15"/>
  <c r="F383" i="15" s="1"/>
  <c r="H382" i="15"/>
  <c r="I382" i="15" s="1"/>
  <c r="D382" i="15"/>
  <c r="F382" i="15" s="1"/>
  <c r="H381" i="15"/>
  <c r="I381" i="15" s="1"/>
  <c r="D381" i="15"/>
  <c r="F381" i="15" s="1"/>
  <c r="H379" i="15"/>
  <c r="I379" i="15" s="1"/>
  <c r="D379" i="15"/>
  <c r="F379" i="15" s="1"/>
  <c r="I373" i="15"/>
  <c r="F373" i="15"/>
  <c r="H369" i="15"/>
  <c r="I369" i="15" s="1"/>
  <c r="D369" i="15"/>
  <c r="F369" i="15" s="1"/>
  <c r="H368" i="15"/>
  <c r="I368" i="15" s="1"/>
  <c r="D368" i="15"/>
  <c r="F368" i="15" s="1"/>
  <c r="H367" i="15"/>
  <c r="I367" i="15" s="1"/>
  <c r="D367" i="15"/>
  <c r="F367" i="15" s="1"/>
  <c r="H366" i="15"/>
  <c r="I366" i="15" s="1"/>
  <c r="D366" i="15"/>
  <c r="F366" i="15" s="1"/>
  <c r="I365" i="15"/>
  <c r="F365" i="15"/>
  <c r="H364" i="15"/>
  <c r="I364" i="15" s="1"/>
  <c r="D364" i="15"/>
  <c r="F364" i="15" s="1"/>
  <c r="I363" i="15"/>
  <c r="F363" i="15"/>
  <c r="H359" i="15"/>
  <c r="I359" i="15" s="1"/>
  <c r="D359" i="15"/>
  <c r="F359" i="15" s="1"/>
  <c r="H358" i="15"/>
  <c r="I358" i="15" s="1"/>
  <c r="D358" i="15"/>
  <c r="F358" i="15" s="1"/>
  <c r="H354" i="15"/>
  <c r="I354" i="15" s="1"/>
  <c r="D354" i="15"/>
  <c r="F354" i="15" s="1"/>
  <c r="H353" i="15"/>
  <c r="I353" i="15" s="1"/>
  <c r="D353" i="15"/>
  <c r="F353" i="15" s="1"/>
  <c r="H352" i="15"/>
  <c r="I352" i="15" s="1"/>
  <c r="D352" i="15"/>
  <c r="F352" i="15" s="1"/>
  <c r="H348" i="15"/>
  <c r="I348" i="15" s="1"/>
  <c r="D348" i="15"/>
  <c r="F348" i="15" s="1"/>
  <c r="H347" i="15"/>
  <c r="I347" i="15" s="1"/>
  <c r="D347" i="15"/>
  <c r="F347" i="15" s="1"/>
  <c r="H346" i="15"/>
  <c r="I346" i="15" s="1"/>
  <c r="D346" i="15"/>
  <c r="F346" i="15" s="1"/>
  <c r="H345" i="15"/>
  <c r="I345" i="15" s="1"/>
  <c r="D345" i="15"/>
  <c r="F345" i="15" s="1"/>
  <c r="H344" i="15"/>
  <c r="I344" i="15" s="1"/>
  <c r="D344" i="15"/>
  <c r="F344" i="15" s="1"/>
  <c r="H336" i="15"/>
  <c r="I336" i="15" s="1"/>
  <c r="D336" i="15"/>
  <c r="F336" i="15" s="1"/>
  <c r="H335" i="15"/>
  <c r="I335" i="15" s="1"/>
  <c r="D335" i="15"/>
  <c r="F335" i="15" s="1"/>
  <c r="I333" i="15"/>
  <c r="F333" i="15"/>
  <c r="H330" i="15"/>
  <c r="I330" i="15" s="1"/>
  <c r="D330" i="15"/>
  <c r="F330" i="15" s="1"/>
  <c r="H329" i="15"/>
  <c r="I329" i="15" s="1"/>
  <c r="D329" i="15"/>
  <c r="F329" i="15" s="1"/>
  <c r="H328" i="15"/>
  <c r="I328" i="15" s="1"/>
  <c r="D328" i="15"/>
  <c r="F328" i="15" s="1"/>
  <c r="H327" i="15"/>
  <c r="I327" i="15" s="1"/>
  <c r="D327" i="15"/>
  <c r="F327" i="15" s="1"/>
  <c r="H326" i="15"/>
  <c r="I326" i="15" s="1"/>
  <c r="D326" i="15"/>
  <c r="F326" i="15" s="1"/>
  <c r="H325" i="15"/>
  <c r="I325" i="15" s="1"/>
  <c r="D325" i="15"/>
  <c r="F325" i="15" s="1"/>
  <c r="H324" i="15"/>
  <c r="I324" i="15" s="1"/>
  <c r="D324" i="15"/>
  <c r="F324" i="15" s="1"/>
  <c r="H320" i="15"/>
  <c r="I320" i="15" s="1"/>
  <c r="D320" i="15"/>
  <c r="F320" i="15" s="1"/>
  <c r="H319" i="15"/>
  <c r="I319" i="15" s="1"/>
  <c r="D319" i="15"/>
  <c r="F319" i="15" s="1"/>
  <c r="H318" i="15"/>
  <c r="I318" i="15" s="1"/>
  <c r="D318" i="15"/>
  <c r="F318" i="15" s="1"/>
  <c r="H317" i="15"/>
  <c r="I317" i="15" s="1"/>
  <c r="D317" i="15"/>
  <c r="F317" i="15" s="1"/>
  <c r="H316" i="15"/>
  <c r="I316" i="15" s="1"/>
  <c r="D316" i="15"/>
  <c r="F316" i="15" s="1"/>
  <c r="I310" i="15"/>
  <c r="F310" i="15"/>
  <c r="I309" i="15"/>
  <c r="F309" i="15"/>
  <c r="H306" i="15"/>
  <c r="I306" i="15" s="1"/>
  <c r="D306" i="15"/>
  <c r="F306" i="15" s="1"/>
  <c r="H305" i="15"/>
  <c r="I305" i="15" s="1"/>
  <c r="D305" i="15"/>
  <c r="F305" i="15" s="1"/>
  <c r="H304" i="15"/>
  <c r="I304" i="15" s="1"/>
  <c r="D304" i="15"/>
  <c r="F304" i="15" s="1"/>
  <c r="H303" i="15"/>
  <c r="I303" i="15" s="1"/>
  <c r="D303" i="15"/>
  <c r="F303" i="15" s="1"/>
  <c r="H302" i="15"/>
  <c r="I302" i="15" s="1"/>
  <c r="D302" i="15"/>
  <c r="F302" i="15" s="1"/>
  <c r="H301" i="15"/>
  <c r="I301" i="15" s="1"/>
  <c r="D301" i="15"/>
  <c r="F301" i="15" s="1"/>
  <c r="H300" i="15"/>
  <c r="I300" i="15" s="1"/>
  <c r="D300" i="15"/>
  <c r="F300" i="15" s="1"/>
  <c r="H296" i="15"/>
  <c r="I296" i="15" s="1"/>
  <c r="D296" i="15"/>
  <c r="F296" i="15" s="1"/>
  <c r="H295" i="15"/>
  <c r="I295" i="15" s="1"/>
  <c r="D295" i="15"/>
  <c r="F295" i="15" s="1"/>
  <c r="H291" i="15"/>
  <c r="I291" i="15" s="1"/>
  <c r="D291" i="15"/>
  <c r="F291" i="15" s="1"/>
  <c r="H290" i="15"/>
  <c r="I290" i="15" s="1"/>
  <c r="D290" i="15"/>
  <c r="F290" i="15" s="1"/>
  <c r="H289" i="15"/>
  <c r="I289" i="15" s="1"/>
  <c r="D289" i="15"/>
  <c r="F289" i="15" s="1"/>
  <c r="H288" i="15"/>
  <c r="I288" i="15" s="1"/>
  <c r="D288" i="15"/>
  <c r="F288" i="15" s="1"/>
  <c r="H284" i="15"/>
  <c r="I284" i="15" s="1"/>
  <c r="D284" i="15"/>
  <c r="F284" i="15" s="1"/>
  <c r="H283" i="15"/>
  <c r="I283" i="15" s="1"/>
  <c r="D283" i="15"/>
  <c r="F283" i="15" s="1"/>
  <c r="H282" i="15"/>
  <c r="I282" i="15" s="1"/>
  <c r="D282" i="15"/>
  <c r="F282" i="15" s="1"/>
  <c r="H281" i="15"/>
  <c r="I281" i="15" s="1"/>
  <c r="D281" i="15"/>
  <c r="F281" i="15" s="1"/>
  <c r="H273" i="15"/>
  <c r="I273" i="15" s="1"/>
  <c r="D273" i="15"/>
  <c r="F273" i="15" s="1"/>
  <c r="H272" i="15"/>
  <c r="I272" i="15" s="1"/>
  <c r="D272" i="15"/>
  <c r="F272" i="15" s="1"/>
  <c r="I270" i="15"/>
  <c r="F270" i="15"/>
  <c r="I269" i="15"/>
  <c r="F269" i="15"/>
  <c r="H266" i="15"/>
  <c r="I266" i="15" s="1"/>
  <c r="D266" i="15"/>
  <c r="F266" i="15" s="1"/>
  <c r="H265" i="15"/>
  <c r="I265" i="15" s="1"/>
  <c r="D265" i="15"/>
  <c r="F265" i="15" s="1"/>
  <c r="G264" i="15"/>
  <c r="H264" i="15" s="1"/>
  <c r="I264" i="15" s="1"/>
  <c r="D264" i="15"/>
  <c r="F264" i="15" s="1"/>
  <c r="H263" i="15"/>
  <c r="I263" i="15" s="1"/>
  <c r="D263" i="15"/>
  <c r="F263" i="15" s="1"/>
  <c r="H262" i="15"/>
  <c r="I262" i="15" s="1"/>
  <c r="D262" i="15"/>
  <c r="F262" i="15" s="1"/>
  <c r="H261" i="15"/>
  <c r="I261" i="15" s="1"/>
  <c r="D261" i="15"/>
  <c r="F261" i="15" s="1"/>
  <c r="H260" i="15"/>
  <c r="I260" i="15" s="1"/>
  <c r="D260" i="15"/>
  <c r="F260" i="15" s="1"/>
  <c r="G259" i="15"/>
  <c r="H259" i="15" s="1"/>
  <c r="I259" i="15" s="1"/>
  <c r="D259" i="15"/>
  <c r="F259" i="15" s="1"/>
  <c r="H256" i="15"/>
  <c r="I256" i="15" s="1"/>
  <c r="I257" i="15" s="1"/>
  <c r="D256" i="15"/>
  <c r="F256" i="15" s="1"/>
  <c r="F257" i="15" s="1"/>
  <c r="H251" i="15"/>
  <c r="I251" i="15" s="1"/>
  <c r="I250" i="15"/>
  <c r="F250" i="15"/>
  <c r="H247" i="15"/>
  <c r="I247" i="15" s="1"/>
  <c r="I248" i="15" s="1"/>
  <c r="I249" i="15" s="1"/>
  <c r="D247" i="15"/>
  <c r="F247" i="15" s="1"/>
  <c r="F248" i="15" s="1"/>
  <c r="F249" i="15" s="1"/>
  <c r="H243" i="15"/>
  <c r="I243" i="15" s="1"/>
  <c r="D243" i="15"/>
  <c r="F243" i="15" s="1"/>
  <c r="H242" i="15"/>
  <c r="I242" i="15" s="1"/>
  <c r="D242" i="15"/>
  <c r="F242" i="15" s="1"/>
  <c r="H241" i="15"/>
  <c r="I241" i="15" s="1"/>
  <c r="D241" i="15"/>
  <c r="F241" i="15" s="1"/>
  <c r="G237" i="15"/>
  <c r="H237" i="15" s="1"/>
  <c r="I237" i="15" s="1"/>
  <c r="D237" i="15"/>
  <c r="F237" i="15" s="1"/>
  <c r="G236" i="15"/>
  <c r="H236" i="15" s="1"/>
  <c r="I236" i="15" s="1"/>
  <c r="D236" i="15"/>
  <c r="F236" i="15" s="1"/>
  <c r="G235" i="15"/>
  <c r="H235" i="15" s="1"/>
  <c r="I235" i="15" s="1"/>
  <c r="D235" i="15"/>
  <c r="F235" i="15" s="1"/>
  <c r="G234" i="15"/>
  <c r="H234" i="15" s="1"/>
  <c r="I234" i="15" s="1"/>
  <c r="D234" i="15"/>
  <c r="F234" i="15" s="1"/>
  <c r="H230" i="15"/>
  <c r="I230" i="15" s="1"/>
  <c r="D230" i="15"/>
  <c r="F230" i="15" s="1"/>
  <c r="H229" i="15"/>
  <c r="I229" i="15" s="1"/>
  <c r="D229" i="15"/>
  <c r="F229" i="15" s="1"/>
  <c r="H228" i="15"/>
  <c r="I228" i="15" s="1"/>
  <c r="D228" i="15"/>
  <c r="F228" i="15" s="1"/>
  <c r="H227" i="15"/>
  <c r="I227" i="15" s="1"/>
  <c r="D227" i="15"/>
  <c r="F227" i="15" s="1"/>
  <c r="H226" i="15"/>
  <c r="I226" i="15" s="1"/>
  <c r="D226" i="15"/>
  <c r="F226" i="15" s="1"/>
  <c r="I220" i="15"/>
  <c r="F220" i="15"/>
  <c r="I219" i="15"/>
  <c r="F219" i="15"/>
  <c r="H216" i="15"/>
  <c r="I216" i="15" s="1"/>
  <c r="D216" i="15"/>
  <c r="F216" i="15" s="1"/>
  <c r="H215" i="15"/>
  <c r="I215" i="15" s="1"/>
  <c r="D215" i="15"/>
  <c r="F215" i="15" s="1"/>
  <c r="H214" i="15"/>
  <c r="I214" i="15" s="1"/>
  <c r="D214" i="15"/>
  <c r="F214" i="15" s="1"/>
  <c r="H213" i="15"/>
  <c r="I213" i="15" s="1"/>
  <c r="D213" i="15"/>
  <c r="F213" i="15" s="1"/>
  <c r="H212" i="15"/>
  <c r="I212" i="15" s="1"/>
  <c r="D212" i="15"/>
  <c r="F212" i="15" s="1"/>
  <c r="H211" i="15"/>
  <c r="I211" i="15" s="1"/>
  <c r="D211" i="15"/>
  <c r="F211" i="15" s="1"/>
  <c r="D207" i="15"/>
  <c r="F207" i="15" s="1"/>
  <c r="D206" i="15"/>
  <c r="F206" i="15" s="1"/>
  <c r="H202" i="15"/>
  <c r="I202" i="15" s="1"/>
  <c r="D202" i="15"/>
  <c r="F202" i="15" s="1"/>
  <c r="H201" i="15"/>
  <c r="I201" i="15" s="1"/>
  <c r="D201" i="15"/>
  <c r="F201" i="15" s="1"/>
  <c r="H200" i="15"/>
  <c r="I200" i="15" s="1"/>
  <c r="D200" i="15"/>
  <c r="F200" i="15" s="1"/>
  <c r="H196" i="15"/>
  <c r="I196" i="15" s="1"/>
  <c r="D196" i="15"/>
  <c r="F196" i="15" s="1"/>
  <c r="H195" i="15"/>
  <c r="I195" i="15" s="1"/>
  <c r="D195" i="15"/>
  <c r="F195" i="15" s="1"/>
  <c r="H189" i="15"/>
  <c r="I189" i="15" s="1"/>
  <c r="F189" i="15"/>
  <c r="I188" i="15"/>
  <c r="F188" i="15"/>
  <c r="H185" i="15"/>
  <c r="I185" i="15" s="1"/>
  <c r="D185" i="15"/>
  <c r="F185" i="15" s="1"/>
  <c r="H184" i="15"/>
  <c r="I184" i="15" s="1"/>
  <c r="D184" i="15"/>
  <c r="F184" i="15" s="1"/>
  <c r="H180" i="15"/>
  <c r="I180" i="15" s="1"/>
  <c r="D180" i="15"/>
  <c r="F180" i="15" s="1"/>
  <c r="H179" i="15"/>
  <c r="I179" i="15" s="1"/>
  <c r="D179" i="15"/>
  <c r="F179" i="15" s="1"/>
  <c r="H178" i="15"/>
  <c r="I178" i="15" s="1"/>
  <c r="D178" i="15"/>
  <c r="F178" i="15" s="1"/>
  <c r="H174" i="15"/>
  <c r="I174" i="15" s="1"/>
  <c r="D174" i="15"/>
  <c r="F174" i="15" s="1"/>
  <c r="H173" i="15"/>
  <c r="I173" i="15" s="1"/>
  <c r="D173" i="15"/>
  <c r="F173" i="15" s="1"/>
  <c r="H172" i="15"/>
  <c r="I172" i="15" s="1"/>
  <c r="D172" i="15"/>
  <c r="F172" i="15" s="1"/>
  <c r="H171" i="15"/>
  <c r="I171" i="15" s="1"/>
  <c r="D171" i="15"/>
  <c r="F171" i="15" s="1"/>
  <c r="H170" i="15"/>
  <c r="I170" i="15" s="1"/>
  <c r="D170" i="15"/>
  <c r="F170" i="15" s="1"/>
  <c r="H169" i="15"/>
  <c r="I169" i="15" s="1"/>
  <c r="D169" i="15"/>
  <c r="F169" i="15" s="1"/>
  <c r="H165" i="15"/>
  <c r="I165" i="15" s="1"/>
  <c r="D165" i="15"/>
  <c r="F165" i="15" s="1"/>
  <c r="G164" i="15"/>
  <c r="H164" i="15" s="1"/>
  <c r="I164" i="15" s="1"/>
  <c r="D164" i="15"/>
  <c r="F164" i="15" s="1"/>
  <c r="G163" i="15"/>
  <c r="H163" i="15" s="1"/>
  <c r="I163" i="15" s="1"/>
  <c r="D163" i="15"/>
  <c r="F163" i="15" s="1"/>
  <c r="H162" i="15"/>
  <c r="I162" i="15" s="1"/>
  <c r="D162" i="15"/>
  <c r="F162" i="15" s="1"/>
  <c r="G161" i="15"/>
  <c r="H161" i="15" s="1"/>
  <c r="I161" i="15" s="1"/>
  <c r="D161" i="15"/>
  <c r="F161" i="15" s="1"/>
  <c r="G160" i="15"/>
  <c r="H160" i="15" s="1"/>
  <c r="I160" i="15" s="1"/>
  <c r="D160" i="15"/>
  <c r="F160" i="15" s="1"/>
  <c r="H151" i="15"/>
  <c r="I151" i="15" s="1"/>
  <c r="D151" i="15"/>
  <c r="F151" i="15" s="1"/>
  <c r="H150" i="15"/>
  <c r="I150" i="15" s="1"/>
  <c r="D150" i="15"/>
  <c r="F150" i="15" s="1"/>
  <c r="H149" i="15"/>
  <c r="I149" i="15" s="1"/>
  <c r="D149" i="15"/>
  <c r="F149" i="15" s="1"/>
  <c r="H145" i="15"/>
  <c r="I145" i="15" s="1"/>
  <c r="D145" i="15"/>
  <c r="F145" i="15" s="1"/>
  <c r="H144" i="15"/>
  <c r="I144" i="15" s="1"/>
  <c r="D144" i="15"/>
  <c r="F144" i="15" s="1"/>
  <c r="H143" i="15"/>
  <c r="I143" i="15" s="1"/>
  <c r="D143" i="15"/>
  <c r="F143" i="15" s="1"/>
  <c r="H139" i="15"/>
  <c r="I139" i="15" s="1"/>
  <c r="D139" i="15"/>
  <c r="F139" i="15" s="1"/>
  <c r="H138" i="15"/>
  <c r="I138" i="15" s="1"/>
  <c r="D138" i="15"/>
  <c r="F138" i="15" s="1"/>
  <c r="H137" i="15"/>
  <c r="I137" i="15" s="1"/>
  <c r="D137" i="15"/>
  <c r="F137" i="15" s="1"/>
  <c r="H136" i="15"/>
  <c r="I136" i="15" s="1"/>
  <c r="D136" i="15"/>
  <c r="F136" i="15" s="1"/>
  <c r="H135" i="15"/>
  <c r="I135" i="15" s="1"/>
  <c r="D135" i="15"/>
  <c r="F135" i="15" s="1"/>
  <c r="H134" i="15"/>
  <c r="I134" i="15" s="1"/>
  <c r="D134" i="15"/>
  <c r="F134" i="15" s="1"/>
  <c r="H133" i="15"/>
  <c r="I133" i="15" s="1"/>
  <c r="D133" i="15"/>
  <c r="F133" i="15" s="1"/>
  <c r="H132" i="15"/>
  <c r="I132" i="15" s="1"/>
  <c r="D132" i="15"/>
  <c r="F132" i="15" s="1"/>
  <c r="H131" i="15"/>
  <c r="I131" i="15" s="1"/>
  <c r="D131" i="15"/>
  <c r="F131" i="15" s="1"/>
  <c r="H127" i="15"/>
  <c r="I127" i="15" s="1"/>
  <c r="D127" i="15"/>
  <c r="F127" i="15" s="1"/>
  <c r="H126" i="15"/>
  <c r="I126" i="15" s="1"/>
  <c r="D126" i="15"/>
  <c r="F126" i="15" s="1"/>
  <c r="H125" i="15"/>
  <c r="I125" i="15" s="1"/>
  <c r="D125" i="15"/>
  <c r="F125" i="15" s="1"/>
  <c r="H124" i="15"/>
  <c r="I124" i="15" s="1"/>
  <c r="D124" i="15"/>
  <c r="F124" i="15" s="1"/>
  <c r="H123" i="15"/>
  <c r="I123" i="15" s="1"/>
  <c r="D123" i="15"/>
  <c r="F123" i="15" s="1"/>
  <c r="D115" i="15"/>
  <c r="H115" i="15" s="1"/>
  <c r="I115" i="15" s="1"/>
  <c r="D114" i="15"/>
  <c r="F112" i="15"/>
  <c r="H108" i="15"/>
  <c r="I108" i="15" s="1"/>
  <c r="D108" i="15"/>
  <c r="F108" i="15" s="1"/>
  <c r="H107" i="15"/>
  <c r="I107" i="15" s="1"/>
  <c r="D107" i="15"/>
  <c r="F107" i="15" s="1"/>
  <c r="H106" i="15"/>
  <c r="I106" i="15" s="1"/>
  <c r="D106" i="15"/>
  <c r="F106" i="15" s="1"/>
  <c r="G102" i="15"/>
  <c r="H102" i="15" s="1"/>
  <c r="I102" i="15" s="1"/>
  <c r="D102" i="15"/>
  <c r="F102" i="15" s="1"/>
  <c r="G101" i="15"/>
  <c r="H101" i="15" s="1"/>
  <c r="I101" i="15" s="1"/>
  <c r="D101" i="15"/>
  <c r="F101" i="15" s="1"/>
  <c r="G100" i="15"/>
  <c r="H100" i="15" s="1"/>
  <c r="I100" i="15" s="1"/>
  <c r="D100" i="15"/>
  <c r="F100" i="15" s="1"/>
  <c r="G99" i="15"/>
  <c r="H99" i="15" s="1"/>
  <c r="I99" i="15" s="1"/>
  <c r="D99" i="15"/>
  <c r="F99" i="15" s="1"/>
  <c r="G98" i="15"/>
  <c r="H98" i="15" s="1"/>
  <c r="I98" i="15" s="1"/>
  <c r="D98" i="15"/>
  <c r="F98" i="15" s="1"/>
  <c r="G97" i="15"/>
  <c r="H97" i="15" s="1"/>
  <c r="I97" i="15" s="1"/>
  <c r="D97" i="15"/>
  <c r="F97" i="15" s="1"/>
  <c r="H96" i="15"/>
  <c r="I96" i="15" s="1"/>
  <c r="D96" i="15"/>
  <c r="F96" i="15" s="1"/>
  <c r="H92" i="15"/>
  <c r="I92" i="15" s="1"/>
  <c r="D92" i="15"/>
  <c r="F92" i="15" s="1"/>
  <c r="H91" i="15"/>
  <c r="I91" i="15" s="1"/>
  <c r="D91" i="15"/>
  <c r="F91" i="15" s="1"/>
  <c r="H90" i="15"/>
  <c r="I90" i="15" s="1"/>
  <c r="D90" i="15"/>
  <c r="F90" i="15" s="1"/>
  <c r="H89" i="15"/>
  <c r="I89" i="15" s="1"/>
  <c r="D89" i="15"/>
  <c r="F89" i="15" s="1"/>
  <c r="I83" i="15"/>
  <c r="D83" i="15"/>
  <c r="F83" i="15" s="1"/>
  <c r="I82" i="15"/>
  <c r="D82" i="15"/>
  <c r="F82" i="15" s="1"/>
  <c r="D79" i="15"/>
  <c r="F79" i="15" s="1"/>
  <c r="I78" i="15"/>
  <c r="F78" i="15"/>
  <c r="H74" i="15"/>
  <c r="I74" i="15" s="1"/>
  <c r="D74" i="15"/>
  <c r="F74" i="15" s="1"/>
  <c r="H73" i="15"/>
  <c r="I73" i="15" s="1"/>
  <c r="D73" i="15"/>
  <c r="F73" i="15" s="1"/>
  <c r="H72" i="15"/>
  <c r="I72" i="15" s="1"/>
  <c r="D72" i="15"/>
  <c r="F72" i="15" s="1"/>
  <c r="H71" i="15"/>
  <c r="I71" i="15" s="1"/>
  <c r="D71" i="15"/>
  <c r="F71" i="15" s="1"/>
  <c r="H67" i="15"/>
  <c r="I67" i="15" s="1"/>
  <c r="D67" i="15"/>
  <c r="F67" i="15" s="1"/>
  <c r="H66" i="15"/>
  <c r="I66" i="15" s="1"/>
  <c r="D66" i="15"/>
  <c r="F66" i="15" s="1"/>
  <c r="H65" i="15"/>
  <c r="I65" i="15" s="1"/>
  <c r="D65" i="15"/>
  <c r="F65" i="15" s="1"/>
  <c r="H64" i="15"/>
  <c r="I64" i="15" s="1"/>
  <c r="D64" i="15"/>
  <c r="F64" i="15" s="1"/>
  <c r="H63" i="15"/>
  <c r="I63" i="15" s="1"/>
  <c r="D63" i="15"/>
  <c r="F63" i="15" s="1"/>
  <c r="H62" i="15"/>
  <c r="I62" i="15" s="1"/>
  <c r="D62" i="15"/>
  <c r="F62" i="15" s="1"/>
  <c r="H61" i="15"/>
  <c r="I61" i="15" s="1"/>
  <c r="D61" i="15"/>
  <c r="F61" i="15" s="1"/>
  <c r="H58" i="15"/>
  <c r="I58" i="15" s="1"/>
  <c r="I59" i="15" s="1"/>
  <c r="D58" i="15"/>
  <c r="F58" i="15" s="1"/>
  <c r="F52" i="15"/>
  <c r="F51" i="15"/>
  <c r="H48" i="15"/>
  <c r="I48" i="15" s="1"/>
  <c r="D48" i="15"/>
  <c r="F48" i="15" s="1"/>
  <c r="I47" i="15"/>
  <c r="F47" i="15"/>
  <c r="H43" i="15"/>
  <c r="I43" i="15" s="1"/>
  <c r="D43" i="15"/>
  <c r="F43" i="15" s="1"/>
  <c r="H42" i="15"/>
  <c r="I42" i="15" s="1"/>
  <c r="D42" i="15"/>
  <c r="F42" i="15" s="1"/>
  <c r="H41" i="15"/>
  <c r="I41" i="15" s="1"/>
  <c r="D41" i="15"/>
  <c r="F41" i="15" s="1"/>
  <c r="H40" i="15"/>
  <c r="I40" i="15" s="1"/>
  <c r="D40" i="15"/>
  <c r="F40" i="15" s="1"/>
  <c r="H39" i="15"/>
  <c r="I39" i="15" s="1"/>
  <c r="D39" i="15"/>
  <c r="F39" i="15" s="1"/>
  <c r="H38" i="15"/>
  <c r="I38" i="15" s="1"/>
  <c r="D38" i="15"/>
  <c r="F38" i="15" s="1"/>
  <c r="H37" i="15"/>
  <c r="I37" i="15" s="1"/>
  <c r="D37" i="15"/>
  <c r="F37" i="15" s="1"/>
  <c r="H35" i="15"/>
  <c r="I35" i="15" s="1"/>
  <c r="D35" i="15"/>
  <c r="F35" i="15" s="1"/>
  <c r="H30" i="15"/>
  <c r="I30" i="15" s="1"/>
  <c r="D30" i="15"/>
  <c r="F30" i="15" s="1"/>
  <c r="H27" i="15"/>
  <c r="I27" i="15" s="1"/>
  <c r="D27" i="15"/>
  <c r="F27" i="15" s="1"/>
  <c r="H26" i="15"/>
  <c r="I26" i="15" s="1"/>
  <c r="D26" i="15"/>
  <c r="F26" i="15" s="1"/>
  <c r="H25" i="15"/>
  <c r="I25" i="15" s="1"/>
  <c r="D25" i="15"/>
  <c r="F25" i="15" s="1"/>
  <c r="H24" i="15"/>
  <c r="I24" i="15" s="1"/>
  <c r="D24" i="15"/>
  <c r="F24" i="15" s="1"/>
  <c r="I23" i="15"/>
  <c r="F23" i="15"/>
  <c r="H22" i="15"/>
  <c r="I22" i="15" s="1"/>
  <c r="D22" i="15"/>
  <c r="F22" i="15" s="1"/>
  <c r="I21" i="15"/>
  <c r="F21" i="15"/>
  <c r="I18" i="15"/>
  <c r="I19" i="15" s="1"/>
  <c r="F18" i="15"/>
  <c r="F19" i="15" s="1"/>
  <c r="H14" i="15"/>
  <c r="I14" i="15" s="1"/>
  <c r="D14" i="15"/>
  <c r="F14" i="15" s="1"/>
  <c r="H13" i="15"/>
  <c r="I13" i="15" s="1"/>
  <c r="D13" i="15"/>
  <c r="F13" i="15" s="1"/>
  <c r="H12" i="15"/>
  <c r="I12" i="15" s="1"/>
  <c r="D12" i="15"/>
  <c r="F12" i="15" s="1"/>
  <c r="H8" i="15"/>
  <c r="I8" i="15" s="1"/>
  <c r="I9" i="15" s="1"/>
  <c r="I10" i="15" s="1"/>
  <c r="F8" i="15"/>
  <c r="F9" i="15" s="1"/>
  <c r="F10" i="15" s="1"/>
  <c r="F15" i="15" l="1"/>
  <c r="F16" i="15" s="1"/>
  <c r="F44" i="15"/>
  <c r="F45" i="15" s="1"/>
  <c r="F718" i="15"/>
  <c r="F719" i="15" s="1"/>
  <c r="E61" i="16"/>
  <c r="E62" i="16" s="1"/>
  <c r="F68" i="15"/>
  <c r="F69" i="15" s="1"/>
  <c r="I44" i="15"/>
  <c r="I45" i="15" s="1"/>
  <c r="F28" i="15"/>
  <c r="F29" i="15" s="1"/>
  <c r="F31" i="15" s="1"/>
  <c r="E379" i="16"/>
  <c r="E380" i="16" s="1"/>
  <c r="E524" i="16"/>
  <c r="H532" i="16"/>
  <c r="H533" i="16" s="1"/>
  <c r="H62" i="16"/>
  <c r="H65" i="16" s="1"/>
  <c r="H193" i="16"/>
  <c r="H194" i="16" s="1"/>
  <c r="E332" i="16"/>
  <c r="E333" i="16" s="1"/>
  <c r="H462" i="16"/>
  <c r="H463" i="16" s="1"/>
  <c r="H379" i="16"/>
  <c r="H380" i="16" s="1"/>
  <c r="E40" i="16"/>
  <c r="E41" i="16" s="1"/>
  <c r="G85" i="16"/>
  <c r="H85" i="16" s="1"/>
  <c r="E193" i="16"/>
  <c r="E194" i="16" s="1"/>
  <c r="E397" i="16"/>
  <c r="E398" i="16" s="1"/>
  <c r="E418" i="16"/>
  <c r="E419" i="16" s="1"/>
  <c r="E424" i="16" s="1"/>
  <c r="E374" i="16"/>
  <c r="E375" i="16" s="1"/>
  <c r="H40" i="16"/>
  <c r="H41" i="16" s="1"/>
  <c r="G168" i="16"/>
  <c r="H168" i="16" s="1"/>
  <c r="H357" i="16"/>
  <c r="H397" i="16"/>
  <c r="H398" i="16" s="1"/>
  <c r="G142" i="16"/>
  <c r="H142" i="16" s="1"/>
  <c r="H149" i="16" s="1"/>
  <c r="H150" i="16" s="1"/>
  <c r="H154" i="16"/>
  <c r="H155" i="16" s="1"/>
  <c r="H505" i="16"/>
  <c r="H506" i="16" s="1"/>
  <c r="E436" i="16"/>
  <c r="E437" i="16" s="1"/>
  <c r="G95" i="16"/>
  <c r="H95" i="16" s="1"/>
  <c r="H129" i="16"/>
  <c r="H130" i="16" s="1"/>
  <c r="E520" i="16"/>
  <c r="E262" i="16"/>
  <c r="E263" i="16" s="1"/>
  <c r="E302" i="16"/>
  <c r="G302" i="16"/>
  <c r="H302" i="16" s="1"/>
  <c r="G345" i="16"/>
  <c r="H345" i="16" s="1"/>
  <c r="H352" i="16" s="1"/>
  <c r="H353" i="16" s="1"/>
  <c r="E345" i="16"/>
  <c r="E352" i="16" s="1"/>
  <c r="E353" i="16" s="1"/>
  <c r="E475" i="16"/>
  <c r="E482" i="16" s="1"/>
  <c r="E483" i="16" s="1"/>
  <c r="G475" i="16"/>
  <c r="H475" i="16" s="1"/>
  <c r="H482" i="16" s="1"/>
  <c r="H483" i="16" s="1"/>
  <c r="H491" i="16" s="1"/>
  <c r="E522" i="16"/>
  <c r="G96" i="16"/>
  <c r="H96" i="16" s="1"/>
  <c r="E96" i="16"/>
  <c r="H510" i="16"/>
  <c r="H511" i="16" s="1"/>
  <c r="E521" i="16"/>
  <c r="G521" i="16"/>
  <c r="H521" i="16" s="1"/>
  <c r="H56" i="16"/>
  <c r="H57" i="16" s="1"/>
  <c r="E79" i="16"/>
  <c r="E80" i="16" s="1"/>
  <c r="E93" i="16"/>
  <c r="H374" i="16"/>
  <c r="H375" i="16" s="1"/>
  <c r="E200" i="16"/>
  <c r="E201" i="16" s="1"/>
  <c r="H219" i="16"/>
  <c r="H220" i="16" s="1"/>
  <c r="H223" i="16" s="1"/>
  <c r="E241" i="16"/>
  <c r="E242" i="16" s="1"/>
  <c r="E357" i="16"/>
  <c r="E107" i="16"/>
  <c r="H200" i="16"/>
  <c r="H201" i="16" s="1"/>
  <c r="E289" i="16"/>
  <c r="E290" i="16" s="1"/>
  <c r="E293" i="16" s="1"/>
  <c r="H418" i="16"/>
  <c r="H419" i="16" s="1"/>
  <c r="H424" i="16" s="1"/>
  <c r="H443" i="16"/>
  <c r="H444" i="16" s="1"/>
  <c r="H457" i="16"/>
  <c r="H458" i="16" s="1"/>
  <c r="E462" i="16"/>
  <c r="E463" i="16" s="1"/>
  <c r="E505" i="16"/>
  <c r="E506" i="16" s="1"/>
  <c r="H35" i="16"/>
  <c r="H36" i="16" s="1"/>
  <c r="G97" i="16"/>
  <c r="H97" i="16" s="1"/>
  <c r="E97" i="16"/>
  <c r="E235" i="16"/>
  <c r="E236" i="16" s="1"/>
  <c r="G488" i="16"/>
  <c r="H488" i="16" s="1"/>
  <c r="E488" i="16"/>
  <c r="E15" i="16"/>
  <c r="E16" i="16" s="1"/>
  <c r="E124" i="16"/>
  <c r="E125" i="16" s="1"/>
  <c r="E153" i="16"/>
  <c r="E219" i="16"/>
  <c r="E220" i="16" s="1"/>
  <c r="E223" i="16" s="1"/>
  <c r="H257" i="16"/>
  <c r="H258" i="16" s="1"/>
  <c r="E327" i="16"/>
  <c r="E328" i="16" s="1"/>
  <c r="E129" i="16"/>
  <c r="E130" i="16" s="1"/>
  <c r="E152" i="16"/>
  <c r="G164" i="16"/>
  <c r="H164" i="16" s="1"/>
  <c r="E166" i="16"/>
  <c r="G166" i="16"/>
  <c r="H166" i="16" s="1"/>
  <c r="G167" i="16"/>
  <c r="H167" i="16" s="1"/>
  <c r="H241" i="16"/>
  <c r="H242" i="16" s="1"/>
  <c r="G298" i="16"/>
  <c r="H298" i="16" s="1"/>
  <c r="E300" i="16"/>
  <c r="E519" i="16"/>
  <c r="G299" i="16"/>
  <c r="H299" i="16" s="1"/>
  <c r="E299" i="16"/>
  <c r="G305" i="16"/>
  <c r="H305" i="16" s="1"/>
  <c r="E313" i="16"/>
  <c r="E314" i="16" s="1"/>
  <c r="H436" i="16"/>
  <c r="H437" i="16" s="1"/>
  <c r="E443" i="16"/>
  <c r="E444" i="16" s="1"/>
  <c r="G526" i="16"/>
  <c r="H526" i="16" s="1"/>
  <c r="E56" i="16"/>
  <c r="E57" i="16" s="1"/>
  <c r="H79" i="16"/>
  <c r="H80" i="16" s="1"/>
  <c r="H283" i="16"/>
  <c r="H327" i="16"/>
  <c r="H328" i="16" s="1"/>
  <c r="H332" i="16"/>
  <c r="H333" i="16" s="1"/>
  <c r="E510" i="16"/>
  <c r="E511" i="16" s="1"/>
  <c r="F435" i="15"/>
  <c r="F436" i="15" s="1"/>
  <c r="F462" i="15"/>
  <c r="F463" i="15" s="1"/>
  <c r="F467" i="15"/>
  <c r="F468" i="15" s="1"/>
  <c r="F608" i="15"/>
  <c r="F609" i="15" s="1"/>
  <c r="I285" i="15"/>
  <c r="I286" i="15" s="1"/>
  <c r="I337" i="15"/>
  <c r="I338" i="15" s="1"/>
  <c r="F619" i="15"/>
  <c r="F620" i="15" s="1"/>
  <c r="F186" i="15"/>
  <c r="F187" i="15" s="1"/>
  <c r="I705" i="15"/>
  <c r="I706" i="15" s="1"/>
  <c r="I15" i="15"/>
  <c r="I16" i="15" s="1"/>
  <c r="I567" i="15"/>
  <c r="I568" i="15" s="1"/>
  <c r="F115" i="15"/>
  <c r="F495" i="15"/>
  <c r="F496" i="15" s="1"/>
  <c r="F297" i="15"/>
  <c r="F298" i="15" s="1"/>
  <c r="F455" i="15"/>
  <c r="F456" i="15" s="1"/>
  <c r="F666" i="15"/>
  <c r="F667" i="15" s="1"/>
  <c r="I480" i="15"/>
  <c r="F49" i="15"/>
  <c r="F50" i="15" s="1"/>
  <c r="I152" i="15"/>
  <c r="I274" i="15"/>
  <c r="I275" i="15" s="1"/>
  <c r="F527" i="15"/>
  <c r="F528" i="15" s="1"/>
  <c r="F631" i="15"/>
  <c r="F632" i="15" s="1"/>
  <c r="I700" i="15"/>
  <c r="I701" i="15" s="1"/>
  <c r="I428" i="15"/>
  <c r="I429" i="15" s="1"/>
  <c r="F93" i="15"/>
  <c r="F94" i="15" s="1"/>
  <c r="H114" i="15"/>
  <c r="I114" i="15" s="1"/>
  <c r="I116" i="15" s="1"/>
  <c r="I117" i="15" s="1"/>
  <c r="F114" i="15"/>
  <c r="I181" i="15"/>
  <c r="I182" i="15" s="1"/>
  <c r="I297" i="15"/>
  <c r="I298" i="15" s="1"/>
  <c r="I307" i="15"/>
  <c r="I308" i="15" s="1"/>
  <c r="I495" i="15"/>
  <c r="I496" i="15" s="1"/>
  <c r="I93" i="15"/>
  <c r="I94" i="15" s="1"/>
  <c r="F700" i="15"/>
  <c r="F701" i="15" s="1"/>
  <c r="F728" i="15"/>
  <c r="F729" i="15" s="1"/>
  <c r="I422" i="15"/>
  <c r="I423" i="15" s="1"/>
  <c r="F626" i="15"/>
  <c r="F627" i="15" s="1"/>
  <c r="I109" i="15"/>
  <c r="I110" i="15" s="1"/>
  <c r="I197" i="15"/>
  <c r="I198" i="15" s="1"/>
  <c r="F203" i="15"/>
  <c r="F204" i="15" s="1"/>
  <c r="I292" i="15"/>
  <c r="I293" i="15" s="1"/>
  <c r="F331" i="15"/>
  <c r="F332" i="15" s="1"/>
  <c r="I370" i="15"/>
  <c r="I371" i="15" s="1"/>
  <c r="I384" i="15"/>
  <c r="I385" i="15" s="1"/>
  <c r="F400" i="15"/>
  <c r="F401" i="15" s="1"/>
  <c r="I467" i="15"/>
  <c r="I468" i="15" s="1"/>
  <c r="F480" i="15"/>
  <c r="I739" i="15"/>
  <c r="I740" i="15" s="1"/>
  <c r="I75" i="15"/>
  <c r="I76" i="15" s="1"/>
  <c r="F175" i="15"/>
  <c r="F176" i="15" s="1"/>
  <c r="F181" i="15"/>
  <c r="F182" i="15" s="1"/>
  <c r="F337" i="15"/>
  <c r="F338" i="15" s="1"/>
  <c r="I355" i="15"/>
  <c r="I356" i="15" s="1"/>
  <c r="I140" i="15"/>
  <c r="I141" i="15" s="1"/>
  <c r="F244" i="15"/>
  <c r="F245" i="15" s="1"/>
  <c r="F274" i="15"/>
  <c r="F275" i="15" s="1"/>
  <c r="I489" i="15"/>
  <c r="I490" i="15" s="1"/>
  <c r="I546" i="15"/>
  <c r="I547" i="15" s="1"/>
  <c r="I552" i="15"/>
  <c r="I637" i="15"/>
  <c r="I638" i="15" s="1"/>
  <c r="I175" i="15"/>
  <c r="I176" i="15" s="1"/>
  <c r="I186" i="15"/>
  <c r="I187" i="15" s="1"/>
  <c r="F109" i="15"/>
  <c r="F110" i="15" s="1"/>
  <c r="F217" i="15"/>
  <c r="F218" i="15" s="1"/>
  <c r="F238" i="15"/>
  <c r="F239" i="15" s="1"/>
  <c r="I244" i="15"/>
  <c r="I245" i="15" s="1"/>
  <c r="F475" i="15"/>
  <c r="F476" i="15"/>
  <c r="I28" i="15"/>
  <c r="I29" i="15" s="1"/>
  <c r="I146" i="15"/>
  <c r="I147" i="15" s="1"/>
  <c r="H207" i="15"/>
  <c r="I207" i="15" s="1"/>
  <c r="F355" i="15"/>
  <c r="F356" i="15" s="1"/>
  <c r="I390" i="15"/>
  <c r="I391" i="15" s="1"/>
  <c r="I49" i="15"/>
  <c r="I50" i="15" s="1"/>
  <c r="I80" i="15"/>
  <c r="I81" i="15" s="1"/>
  <c r="F197" i="15"/>
  <c r="F198" i="15" s="1"/>
  <c r="F208" i="15"/>
  <c r="F209" i="15" s="1"/>
  <c r="F285" i="15"/>
  <c r="F286" i="15" s="1"/>
  <c r="F349" i="15"/>
  <c r="F350" i="15" s="1"/>
  <c r="F360" i="15"/>
  <c r="F361" i="15" s="1"/>
  <c r="F428" i="15"/>
  <c r="F429" i="15" s="1"/>
  <c r="I516" i="15"/>
  <c r="I517" i="15" s="1"/>
  <c r="F522" i="15"/>
  <c r="F523" i="15" s="1"/>
  <c r="I527" i="15"/>
  <c r="I528" i="15" s="1"/>
  <c r="I580" i="15"/>
  <c r="I581" i="15" s="1"/>
  <c r="I631" i="15"/>
  <c r="I632" i="15" s="1"/>
  <c r="F651" i="15"/>
  <c r="F652" i="15" s="1"/>
  <c r="I694" i="15"/>
  <c r="I695" i="15" s="1"/>
  <c r="F705" i="15"/>
  <c r="F706" i="15" s="1"/>
  <c r="F734" i="15"/>
  <c r="F735" i="15" s="1"/>
  <c r="I128" i="15"/>
  <c r="I129" i="15" s="1"/>
  <c r="H206" i="15"/>
  <c r="I206" i="15" s="1"/>
  <c r="I217" i="15"/>
  <c r="I218" i="15" s="1"/>
  <c r="F321" i="15"/>
  <c r="F322" i="15" s="1"/>
  <c r="F307" i="15"/>
  <c r="F308" i="15" s="1"/>
  <c r="F370" i="15"/>
  <c r="F371" i="15" s="1"/>
  <c r="F489" i="15"/>
  <c r="F490" i="15" s="1"/>
  <c r="F567" i="15"/>
  <c r="F568" i="15" s="1"/>
  <c r="I608" i="15"/>
  <c r="I609" i="15" s="1"/>
  <c r="I651" i="15"/>
  <c r="I652" i="15" s="1"/>
  <c r="H672" i="15"/>
  <c r="I672" i="15" s="1"/>
  <c r="F672" i="15"/>
  <c r="I267" i="15"/>
  <c r="I268" i="15" s="1"/>
  <c r="F292" i="15"/>
  <c r="F293" i="15" s="1"/>
  <c r="I413" i="15"/>
  <c r="I414" i="15" s="1"/>
  <c r="I455" i="15"/>
  <c r="I456" i="15" s="1"/>
  <c r="F580" i="15"/>
  <c r="F581" i="15" s="1"/>
  <c r="I684" i="15"/>
  <c r="F592" i="15"/>
  <c r="F593" i="15" s="1"/>
  <c r="F610" i="15" s="1"/>
  <c r="I660" i="15"/>
  <c r="I661" i="15" s="1"/>
  <c r="I601" i="15"/>
  <c r="I602" i="15" s="1"/>
  <c r="H15" i="16"/>
  <c r="H16" i="16" s="1"/>
  <c r="H21" i="16" s="1"/>
  <c r="E35" i="16"/>
  <c r="E36" i="16" s="1"/>
  <c r="H124" i="16"/>
  <c r="H125" i="16" s="1"/>
  <c r="E84" i="16"/>
  <c r="E86" i="16" s="1"/>
  <c r="E87" i="16" s="1"/>
  <c r="G84" i="16"/>
  <c r="H84" i="16" s="1"/>
  <c r="E170" i="16"/>
  <c r="G170" i="16"/>
  <c r="H170" i="16" s="1"/>
  <c r="E257" i="16"/>
  <c r="E258" i="16" s="1"/>
  <c r="G94" i="16"/>
  <c r="H94" i="16" s="1"/>
  <c r="E98" i="16"/>
  <c r="G98" i="16"/>
  <c r="H98" i="16" s="1"/>
  <c r="E100" i="16"/>
  <c r="H107" i="16"/>
  <c r="E163" i="16"/>
  <c r="G163" i="16"/>
  <c r="H163" i="16" s="1"/>
  <c r="E165" i="16"/>
  <c r="G169" i="16"/>
  <c r="H169" i="16" s="1"/>
  <c r="E169" i="16"/>
  <c r="H262" i="16"/>
  <c r="H263" i="16" s="1"/>
  <c r="H289" i="16"/>
  <c r="H290" i="16" s="1"/>
  <c r="H293" i="16" s="1"/>
  <c r="E301" i="16"/>
  <c r="G301" i="16"/>
  <c r="H301" i="16" s="1"/>
  <c r="G303" i="16"/>
  <c r="H303" i="16" s="1"/>
  <c r="E303" i="16"/>
  <c r="H235" i="16"/>
  <c r="H236" i="16" s="1"/>
  <c r="E283" i="16"/>
  <c r="E149" i="16"/>
  <c r="E150" i="16" s="1"/>
  <c r="E304" i="16"/>
  <c r="G304" i="16"/>
  <c r="H304" i="16" s="1"/>
  <c r="H403" i="16"/>
  <c r="G523" i="16"/>
  <c r="H523" i="16" s="1"/>
  <c r="E523" i="16"/>
  <c r="E532" i="16"/>
  <c r="E533" i="16" s="1"/>
  <c r="H313" i="16"/>
  <c r="H314" i="16" s="1"/>
  <c r="E403" i="16"/>
  <c r="G487" i="16"/>
  <c r="H487" i="16" s="1"/>
  <c r="E487" i="16"/>
  <c r="E457" i="16"/>
  <c r="E458" i="16" s="1"/>
  <c r="I68" i="15"/>
  <c r="I69" i="15" s="1"/>
  <c r="F128" i="15"/>
  <c r="F129" i="15" s="1"/>
  <c r="F140" i="15"/>
  <c r="F141" i="15" s="1"/>
  <c r="I166" i="15"/>
  <c r="I167" i="15" s="1"/>
  <c r="F75" i="15"/>
  <c r="F76" i="15" s="1"/>
  <c r="F80" i="15"/>
  <c r="F81" i="15" s="1"/>
  <c r="F103" i="15"/>
  <c r="F104" i="15" s="1"/>
  <c r="F152" i="15"/>
  <c r="I103" i="15"/>
  <c r="I104" i="15" s="1"/>
  <c r="F146" i="15"/>
  <c r="F147" i="15" s="1"/>
  <c r="I203" i="15"/>
  <c r="I204" i="15" s="1"/>
  <c r="F231" i="15"/>
  <c r="F232" i="15" s="1"/>
  <c r="F267" i="15"/>
  <c r="F268" i="15" s="1"/>
  <c r="I321" i="15"/>
  <c r="I322" i="15" s="1"/>
  <c r="I331" i="15"/>
  <c r="I332" i="15" s="1"/>
  <c r="F384" i="15"/>
  <c r="F385" i="15" s="1"/>
  <c r="F546" i="15"/>
  <c r="F547" i="15" s="1"/>
  <c r="I619" i="15"/>
  <c r="I620" i="15" s="1"/>
  <c r="F59" i="15"/>
  <c r="I238" i="15"/>
  <c r="I239" i="15" s="1"/>
  <c r="F166" i="15"/>
  <c r="F167" i="15" s="1"/>
  <c r="I231" i="15"/>
  <c r="I232" i="15" s="1"/>
  <c r="I349" i="15"/>
  <c r="I350" i="15" s="1"/>
  <c r="I400" i="15"/>
  <c r="I401" i="15" s="1"/>
  <c r="I592" i="15"/>
  <c r="I593" i="15" s="1"/>
  <c r="I360" i="15"/>
  <c r="I361" i="15" s="1"/>
  <c r="F413" i="15"/>
  <c r="F414" i="15" s="1"/>
  <c r="F390" i="15"/>
  <c r="F391" i="15" s="1"/>
  <c r="F422" i="15"/>
  <c r="F423" i="15" s="1"/>
  <c r="I462" i="15"/>
  <c r="I463" i="15" s="1"/>
  <c r="I522" i="15"/>
  <c r="I523" i="15" s="1"/>
  <c r="H671" i="15"/>
  <c r="I671" i="15" s="1"/>
  <c r="F671" i="15"/>
  <c r="F684" i="15"/>
  <c r="I435" i="15"/>
  <c r="I436" i="15" s="1"/>
  <c r="F516" i="15"/>
  <c r="F517" i="15" s="1"/>
  <c r="F552" i="15"/>
  <c r="F637" i="15"/>
  <c r="F638" i="15" s="1"/>
  <c r="F660" i="15"/>
  <c r="F661" i="15" s="1"/>
  <c r="I666" i="15"/>
  <c r="I667" i="15" s="1"/>
  <c r="F694" i="15"/>
  <c r="F695" i="15" s="1"/>
  <c r="I734" i="15"/>
  <c r="I735" i="15" s="1"/>
  <c r="F739" i="15"/>
  <c r="F740" i="15" s="1"/>
  <c r="I626" i="15"/>
  <c r="I627" i="15" s="1"/>
  <c r="I728" i="15"/>
  <c r="I729" i="15" s="1"/>
  <c r="G934" i="12"/>
  <c r="C934" i="12"/>
  <c r="G111" i="12"/>
  <c r="C111" i="12"/>
  <c r="C179" i="12"/>
  <c r="G1583" i="12"/>
  <c r="H1583" i="12" s="1"/>
  <c r="C1583" i="12"/>
  <c r="E1583" i="12" s="1"/>
  <c r="G1582" i="12"/>
  <c r="H1582" i="12" s="1"/>
  <c r="C1582" i="12"/>
  <c r="E1582" i="12" s="1"/>
  <c r="G1581" i="12"/>
  <c r="H1581" i="12" s="1"/>
  <c r="C1581" i="12"/>
  <c r="E1581" i="12" s="1"/>
  <c r="G1580" i="12"/>
  <c r="H1580" i="12" s="1"/>
  <c r="C1580" i="12"/>
  <c r="E1580" i="12" s="1"/>
  <c r="F311" i="15" l="1"/>
  <c r="I339" i="15"/>
  <c r="P18" i="15" s="1"/>
  <c r="F155" i="15"/>
  <c r="O12" i="15" s="1"/>
  <c r="I190" i="15"/>
  <c r="P13" i="15" s="1"/>
  <c r="H445" i="16"/>
  <c r="O27" i="16" s="1"/>
  <c r="I743" i="15"/>
  <c r="P31" i="15" s="1"/>
  <c r="F743" i="15"/>
  <c r="O31" i="15" s="1"/>
  <c r="I709" i="15"/>
  <c r="P30" i="15" s="1"/>
  <c r="H1584" i="12"/>
  <c r="H1585" i="12" s="1"/>
  <c r="H514" i="16"/>
  <c r="O30" i="16" s="1"/>
  <c r="E466" i="16"/>
  <c r="N28" i="16" s="1"/>
  <c r="E514" i="16"/>
  <c r="N30" i="16" s="1"/>
  <c r="E445" i="16"/>
  <c r="N27" i="16" s="1"/>
  <c r="E383" i="16"/>
  <c r="N24" i="16" s="1"/>
  <c r="H466" i="16"/>
  <c r="O28" i="16" s="1"/>
  <c r="H360" i="16"/>
  <c r="O23" i="16" s="1"/>
  <c r="H406" i="16"/>
  <c r="O25" i="16" s="1"/>
  <c r="E406" i="16"/>
  <c r="N25" i="16" s="1"/>
  <c r="H383" i="16"/>
  <c r="O24" i="16" s="1"/>
  <c r="E360" i="16"/>
  <c r="N23" i="16" s="1"/>
  <c r="H336" i="16"/>
  <c r="O22" i="16" s="1"/>
  <c r="E336" i="16"/>
  <c r="N22" i="16" s="1"/>
  <c r="E266" i="16"/>
  <c r="N19" i="16" s="1"/>
  <c r="H266" i="16"/>
  <c r="O19" i="16" s="1"/>
  <c r="H243" i="16"/>
  <c r="O18" i="16" s="1"/>
  <c r="E243" i="16"/>
  <c r="N18" i="16" s="1"/>
  <c r="E202" i="16"/>
  <c r="N16" i="16" s="1"/>
  <c r="H202" i="16"/>
  <c r="O16" i="16" s="1"/>
  <c r="H158" i="16"/>
  <c r="O14" i="16" s="1"/>
  <c r="H133" i="16"/>
  <c r="O13" i="16" s="1"/>
  <c r="E133" i="16"/>
  <c r="N13" i="16" s="1"/>
  <c r="E65" i="16"/>
  <c r="N10" i="16" s="1"/>
  <c r="E88" i="16"/>
  <c r="N11" i="16" s="1"/>
  <c r="O10" i="16"/>
  <c r="E44" i="16"/>
  <c r="N9" i="16" s="1"/>
  <c r="H44" i="16"/>
  <c r="O9" i="16" s="1"/>
  <c r="H86" i="16"/>
  <c r="H87" i="16" s="1"/>
  <c r="N26" i="16"/>
  <c r="N20" i="16"/>
  <c r="E154" i="16"/>
  <c r="E155" i="16" s="1"/>
  <c r="O26" i="16"/>
  <c r="E527" i="16"/>
  <c r="N8" i="16"/>
  <c r="E306" i="16"/>
  <c r="E307" i="16" s="1"/>
  <c r="E101" i="16"/>
  <c r="E102" i="16" s="1"/>
  <c r="H306" i="16"/>
  <c r="H307" i="16" s="1"/>
  <c r="O8" i="16"/>
  <c r="H527" i="16"/>
  <c r="H528" i="16" s="1"/>
  <c r="N17" i="16"/>
  <c r="E489" i="16"/>
  <c r="E490" i="16" s="1"/>
  <c r="E491" i="16" s="1"/>
  <c r="O17" i="16"/>
  <c r="O20" i="16"/>
  <c r="H489" i="16"/>
  <c r="H490" i="16" s="1"/>
  <c r="H101" i="16"/>
  <c r="H102" i="16" s="1"/>
  <c r="F709" i="15"/>
  <c r="O30" i="15" s="1"/>
  <c r="I610" i="15"/>
  <c r="P27" i="15" s="1"/>
  <c r="I641" i="15"/>
  <c r="P28" i="15" s="1"/>
  <c r="F641" i="15"/>
  <c r="O28" i="15" s="1"/>
  <c r="O27" i="15"/>
  <c r="I583" i="15"/>
  <c r="P26" i="15" s="1"/>
  <c r="I555" i="15"/>
  <c r="P25" i="15" s="1"/>
  <c r="F583" i="15"/>
  <c r="O26" i="15" s="1"/>
  <c r="F555" i="15"/>
  <c r="O25" i="15" s="1"/>
  <c r="I531" i="15"/>
  <c r="P24" i="15" s="1"/>
  <c r="F437" i="15"/>
  <c r="O21" i="15" s="1"/>
  <c r="F531" i="15"/>
  <c r="O24" i="15" s="1"/>
  <c r="I499" i="15"/>
  <c r="P23" i="15" s="1"/>
  <c r="F499" i="15"/>
  <c r="O23" i="15" s="1"/>
  <c r="F471" i="15"/>
  <c r="O22" i="15" s="1"/>
  <c r="I471" i="15"/>
  <c r="P22" i="15" s="1"/>
  <c r="F404" i="15"/>
  <c r="O20" i="15" s="1"/>
  <c r="I437" i="15"/>
  <c r="P21" i="15" s="1"/>
  <c r="I404" i="15"/>
  <c r="P20" i="15" s="1"/>
  <c r="I374" i="15"/>
  <c r="P19" i="15" s="1"/>
  <c r="F339" i="15"/>
  <c r="O18" i="15" s="1"/>
  <c r="F374" i="15"/>
  <c r="O19" i="15" s="1"/>
  <c r="O17" i="15"/>
  <c r="I311" i="15"/>
  <c r="P17" i="15" s="1"/>
  <c r="F276" i="15"/>
  <c r="O16" i="15" s="1"/>
  <c r="I276" i="15"/>
  <c r="P16" i="15" s="1"/>
  <c r="I252" i="15"/>
  <c r="P15" i="15" s="1"/>
  <c r="F252" i="15"/>
  <c r="O15" i="15" s="1"/>
  <c r="F221" i="15"/>
  <c r="O14" i="15" s="1"/>
  <c r="F190" i="15"/>
  <c r="O13" i="15" s="1"/>
  <c r="I155" i="15"/>
  <c r="P12" i="15" s="1"/>
  <c r="F53" i="15"/>
  <c r="O9" i="15" s="1"/>
  <c r="I118" i="15"/>
  <c r="P11" i="15" s="1"/>
  <c r="O10" i="15"/>
  <c r="I84" i="15"/>
  <c r="P10" i="15" s="1"/>
  <c r="F116" i="15"/>
  <c r="F117" i="15" s="1"/>
  <c r="F118" i="15" s="1"/>
  <c r="I208" i="15"/>
  <c r="I209" i="15" s="1"/>
  <c r="I53" i="15"/>
  <c r="P9" i="15" s="1"/>
  <c r="I31" i="15"/>
  <c r="P8" i="15" s="1"/>
  <c r="O8" i="15"/>
  <c r="F673" i="15"/>
  <c r="F674" i="15" s="1"/>
  <c r="I673" i="15"/>
  <c r="I674" i="15" s="1"/>
  <c r="H171" i="16"/>
  <c r="H172" i="16" s="1"/>
  <c r="E171" i="16"/>
  <c r="E172" i="16" s="1"/>
  <c r="E1584" i="12"/>
  <c r="E1585" i="12" s="1"/>
  <c r="E528" i="16" l="1"/>
  <c r="E536" i="16" s="1"/>
  <c r="N31" i="16" s="1"/>
  <c r="H536" i="16"/>
  <c r="O31" i="16" s="1"/>
  <c r="O29" i="16"/>
  <c r="N29" i="16"/>
  <c r="E315" i="16"/>
  <c r="N21" i="16" s="1"/>
  <c r="H315" i="16"/>
  <c r="O21" i="16" s="1"/>
  <c r="H179" i="16"/>
  <c r="O15" i="16" s="1"/>
  <c r="E179" i="16"/>
  <c r="N15" i="16" s="1"/>
  <c r="E158" i="16"/>
  <c r="N14" i="16" s="1"/>
  <c r="H110" i="16"/>
  <c r="O12" i="16" s="1"/>
  <c r="E110" i="16"/>
  <c r="N12" i="16" s="1"/>
  <c r="H88" i="16"/>
  <c r="O11" i="16" s="1"/>
  <c r="F675" i="15"/>
  <c r="O29" i="15" s="1"/>
  <c r="I675" i="15"/>
  <c r="P29" i="15" s="1"/>
  <c r="I221" i="15"/>
  <c r="P14" i="15" s="1"/>
  <c r="O11" i="15"/>
  <c r="G1332" i="12"/>
  <c r="C1332" i="12"/>
  <c r="H1116" i="12"/>
  <c r="E1116" i="12"/>
  <c r="H1022" i="12"/>
  <c r="G1004" i="12"/>
  <c r="C1004" i="12"/>
  <c r="E809" i="12"/>
  <c r="H809" i="12"/>
  <c r="H584" i="12"/>
  <c r="E584" i="12"/>
  <c r="H583" i="12"/>
  <c r="E583" i="12"/>
  <c r="H582" i="12"/>
  <c r="E582" i="12"/>
  <c r="H581" i="12"/>
  <c r="E581" i="12"/>
  <c r="H580" i="12"/>
  <c r="E580" i="12"/>
  <c r="H579" i="12"/>
  <c r="E579" i="12"/>
  <c r="H578" i="12"/>
  <c r="E578" i="12"/>
  <c r="H577" i="12"/>
  <c r="E577" i="12"/>
  <c r="H576" i="12"/>
  <c r="E576" i="12"/>
  <c r="N32" i="16" l="1"/>
  <c r="P32" i="15"/>
  <c r="O32" i="16"/>
  <c r="E585" i="12"/>
  <c r="E586" i="12" s="1"/>
  <c r="H585" i="12"/>
  <c r="H586" i="12" s="1"/>
  <c r="C573" i="12"/>
  <c r="G573" i="12"/>
  <c r="H573" i="12" s="1"/>
  <c r="H574" i="12" s="1"/>
  <c r="H1244" i="12" l="1"/>
  <c r="E1244" i="12"/>
  <c r="G1243" i="12"/>
  <c r="H1243" i="12" s="1"/>
  <c r="C1243" i="12"/>
  <c r="E1243" i="12" s="1"/>
  <c r="G1242" i="12"/>
  <c r="H1242" i="12" s="1"/>
  <c r="C1242" i="12"/>
  <c r="E1242" i="12" s="1"/>
  <c r="G1241" i="12"/>
  <c r="H1241" i="12" s="1"/>
  <c r="C1241" i="12"/>
  <c r="E1241" i="12" s="1"/>
  <c r="G1240" i="12"/>
  <c r="H1240" i="12" s="1"/>
  <c r="C1240" i="12"/>
  <c r="E1240" i="12" s="1"/>
  <c r="G1239" i="12"/>
  <c r="H1239" i="12" s="1"/>
  <c r="C1239" i="12"/>
  <c r="E1239" i="12" s="1"/>
  <c r="G1238" i="12"/>
  <c r="H1238" i="12" s="1"/>
  <c r="C1238" i="12"/>
  <c r="E1238" i="12" s="1"/>
  <c r="E1245" i="12" l="1"/>
  <c r="E1246" i="12" s="1"/>
  <c r="H1245" i="12"/>
  <c r="H1246" i="12" s="1"/>
  <c r="H157" i="12"/>
  <c r="E157" i="12"/>
  <c r="H1618" i="12"/>
  <c r="G1619" i="12"/>
  <c r="H1619" i="12" s="1"/>
  <c r="C1619" i="12"/>
  <c r="E1619" i="12" s="1"/>
  <c r="E1618" i="12"/>
  <c r="G1615" i="12"/>
  <c r="H1615" i="12" s="1"/>
  <c r="C1615" i="12"/>
  <c r="E1615" i="12" s="1"/>
  <c r="G1614" i="12"/>
  <c r="H1614" i="12" s="1"/>
  <c r="C1614" i="12"/>
  <c r="E1614" i="12" s="1"/>
  <c r="G1610" i="12"/>
  <c r="H1610" i="12" s="1"/>
  <c r="C1610" i="12"/>
  <c r="E1610" i="12" s="1"/>
  <c r="G1609" i="12"/>
  <c r="H1609" i="12" s="1"/>
  <c r="C1609" i="12"/>
  <c r="E1609" i="12" s="1"/>
  <c r="G1608" i="12"/>
  <c r="H1608" i="12" s="1"/>
  <c r="C1608" i="12"/>
  <c r="E1608" i="12" s="1"/>
  <c r="F1594" i="12"/>
  <c r="C1594" i="12"/>
  <c r="G1594" i="12" s="1"/>
  <c r="H1594" i="12" s="1"/>
  <c r="F1593" i="12"/>
  <c r="C1593" i="12"/>
  <c r="E1593" i="12" s="1"/>
  <c r="F1592" i="12"/>
  <c r="C1592" i="12"/>
  <c r="E1592" i="12" s="1"/>
  <c r="F1591" i="12"/>
  <c r="C1591" i="12"/>
  <c r="G1591" i="12" s="1"/>
  <c r="H1591" i="12" s="1"/>
  <c r="F1590" i="12"/>
  <c r="C1590" i="12"/>
  <c r="G1590" i="12" s="1"/>
  <c r="H1590" i="12" s="1"/>
  <c r="F1589" i="12"/>
  <c r="C1589" i="12"/>
  <c r="E1589" i="12" s="1"/>
  <c r="F1588" i="12"/>
  <c r="C1588" i="12"/>
  <c r="E1588" i="12" s="1"/>
  <c r="F1587" i="12"/>
  <c r="C1587" i="12"/>
  <c r="G1587" i="12" s="1"/>
  <c r="H1587" i="12" s="1"/>
  <c r="G1569" i="12"/>
  <c r="C1569" i="12"/>
  <c r="F1573" i="12"/>
  <c r="G1573" i="12" s="1"/>
  <c r="H1573" i="12" s="1"/>
  <c r="C1573" i="12"/>
  <c r="E1573" i="12" s="1"/>
  <c r="F1572" i="12"/>
  <c r="G1572" i="12" s="1"/>
  <c r="H1572" i="12" s="1"/>
  <c r="C1572" i="12"/>
  <c r="E1572" i="12" s="1"/>
  <c r="F1571" i="12"/>
  <c r="G1571" i="12" s="1"/>
  <c r="H1571" i="12" s="1"/>
  <c r="C1571" i="12"/>
  <c r="E1571" i="12" s="1"/>
  <c r="G1565" i="12"/>
  <c r="H1565" i="12" s="1"/>
  <c r="C1565" i="12"/>
  <c r="E1565" i="12" s="1"/>
  <c r="G1564" i="12"/>
  <c r="H1564" i="12" s="1"/>
  <c r="C1564" i="12"/>
  <c r="E1564" i="12" s="1"/>
  <c r="G1563" i="12"/>
  <c r="H1563" i="12" s="1"/>
  <c r="C1563" i="12"/>
  <c r="E1563" i="12" s="1"/>
  <c r="G1557" i="12"/>
  <c r="H1557" i="12" s="1"/>
  <c r="G1558" i="12"/>
  <c r="H1558" i="12" s="1"/>
  <c r="G1559" i="12"/>
  <c r="H1559" i="12" s="1"/>
  <c r="C1558" i="12"/>
  <c r="E1558" i="12" s="1"/>
  <c r="G1546" i="12"/>
  <c r="H1546" i="12" s="1"/>
  <c r="G1547" i="12"/>
  <c r="H1547" i="12" s="1"/>
  <c r="C1547" i="12"/>
  <c r="E1547" i="12" s="1"/>
  <c r="C1546" i="12"/>
  <c r="E1546" i="12" s="1"/>
  <c r="G1543" i="12"/>
  <c r="H1543" i="12" s="1"/>
  <c r="C1543" i="12"/>
  <c r="E1543" i="12" s="1"/>
  <c r="G1542" i="12"/>
  <c r="H1542" i="12" s="1"/>
  <c r="C1542" i="12"/>
  <c r="E1542" i="12" s="1"/>
  <c r="G1538" i="12"/>
  <c r="H1538" i="12" s="1"/>
  <c r="C1538" i="12"/>
  <c r="E1538" i="12" s="1"/>
  <c r="G1537" i="12"/>
  <c r="H1537" i="12" s="1"/>
  <c r="C1537" i="12"/>
  <c r="E1537" i="12" s="1"/>
  <c r="G1536" i="12"/>
  <c r="H1536" i="12" s="1"/>
  <c r="C1536" i="12"/>
  <c r="E1536" i="12" s="1"/>
  <c r="G1532" i="12"/>
  <c r="H1532" i="12" s="1"/>
  <c r="C1532" i="12"/>
  <c r="E1532" i="12" s="1"/>
  <c r="G1531" i="12"/>
  <c r="H1531" i="12" s="1"/>
  <c r="C1531" i="12"/>
  <c r="E1531" i="12" s="1"/>
  <c r="G1530" i="12"/>
  <c r="H1530" i="12" s="1"/>
  <c r="C1530" i="12"/>
  <c r="E1530" i="12" s="1"/>
  <c r="G1529" i="12"/>
  <c r="H1529" i="12" s="1"/>
  <c r="C1529" i="12"/>
  <c r="E1529" i="12" s="1"/>
  <c r="G1528" i="12"/>
  <c r="H1528" i="12" s="1"/>
  <c r="C1528" i="12"/>
  <c r="E1528" i="12" s="1"/>
  <c r="G1527" i="12"/>
  <c r="H1527" i="12" s="1"/>
  <c r="C1527" i="12"/>
  <c r="E1527" i="12" s="1"/>
  <c r="G1526" i="12"/>
  <c r="H1526" i="12" s="1"/>
  <c r="C1526" i="12"/>
  <c r="E1526" i="12" s="1"/>
  <c r="H1508" i="12"/>
  <c r="H1509" i="12"/>
  <c r="H1510" i="12"/>
  <c r="H1507" i="12"/>
  <c r="C1508" i="12"/>
  <c r="E1508" i="12" s="1"/>
  <c r="C1509" i="12"/>
  <c r="E1509" i="12" s="1"/>
  <c r="C1510" i="12"/>
  <c r="E1510" i="12" s="1"/>
  <c r="C1507" i="12"/>
  <c r="E1507" i="12" s="1"/>
  <c r="H1522" i="12"/>
  <c r="E1522" i="12"/>
  <c r="H1521" i="12"/>
  <c r="E1521" i="12"/>
  <c r="H1520" i="12"/>
  <c r="E1520" i="12"/>
  <c r="H1519" i="12"/>
  <c r="E1519" i="12"/>
  <c r="H1518" i="12"/>
  <c r="E1518" i="12"/>
  <c r="H1517" i="12"/>
  <c r="E1517" i="12"/>
  <c r="H1516" i="12"/>
  <c r="E1516" i="12"/>
  <c r="H1515" i="12"/>
  <c r="E1515" i="12"/>
  <c r="H1514" i="12"/>
  <c r="E1514" i="12"/>
  <c r="H1511" i="12" l="1"/>
  <c r="G1592" i="12"/>
  <c r="H1592" i="12" s="1"/>
  <c r="H1616" i="12"/>
  <c r="H1617" i="12" s="1"/>
  <c r="G1588" i="12"/>
  <c r="H1588" i="12" s="1"/>
  <c r="E1616" i="12"/>
  <c r="E1617" i="12" s="1"/>
  <c r="E1611" i="12"/>
  <c r="E1612" i="12" s="1"/>
  <c r="H1611" i="12"/>
  <c r="H1612" i="12" s="1"/>
  <c r="E1590" i="12"/>
  <c r="E1594" i="12"/>
  <c r="G1589" i="12"/>
  <c r="H1589" i="12" s="1"/>
  <c r="G1593" i="12"/>
  <c r="H1593" i="12" s="1"/>
  <c r="E1587" i="12"/>
  <c r="E1591" i="12"/>
  <c r="E1574" i="12"/>
  <c r="E1575" i="12" s="1"/>
  <c r="H1574" i="12"/>
  <c r="H1575" i="12" s="1"/>
  <c r="H1544" i="12"/>
  <c r="H1545" i="12" s="1"/>
  <c r="H1566" i="12"/>
  <c r="H1567" i="12" s="1"/>
  <c r="H1539" i="12"/>
  <c r="H1540" i="12" s="1"/>
  <c r="E1566" i="12"/>
  <c r="E1567" i="12" s="1"/>
  <c r="E1539" i="12"/>
  <c r="E1540" i="12" s="1"/>
  <c r="E1544" i="12"/>
  <c r="E1545" i="12" s="1"/>
  <c r="E1511" i="12"/>
  <c r="H1523" i="12"/>
  <c r="H1524" i="12" s="1"/>
  <c r="E1523" i="12"/>
  <c r="E1524" i="12" s="1"/>
  <c r="E1533" i="12"/>
  <c r="E1534" i="12" s="1"/>
  <c r="H1533" i="12"/>
  <c r="H1534" i="12" s="1"/>
  <c r="H1500" i="12"/>
  <c r="E1500" i="12"/>
  <c r="H1499" i="12"/>
  <c r="E1499" i="12"/>
  <c r="H1498" i="12"/>
  <c r="E1498" i="12"/>
  <c r="G1494" i="12"/>
  <c r="H1494" i="12" s="1"/>
  <c r="H1495" i="12" s="1"/>
  <c r="C1494" i="12"/>
  <c r="G1490" i="12"/>
  <c r="H1490" i="12" s="1"/>
  <c r="C1490" i="12"/>
  <c r="E1490" i="12" s="1"/>
  <c r="G1489" i="12"/>
  <c r="H1489" i="12" s="1"/>
  <c r="C1489" i="12"/>
  <c r="E1489" i="12" s="1"/>
  <c r="G1488" i="12"/>
  <c r="H1488" i="12" s="1"/>
  <c r="C1488" i="12"/>
  <c r="E1488" i="12" s="1"/>
  <c r="H1548" i="12" l="1"/>
  <c r="E1548" i="12"/>
  <c r="H1595" i="12"/>
  <c r="H1596" i="12" s="1"/>
  <c r="E1595" i="12"/>
  <c r="E1596" i="12" s="1"/>
  <c r="H1501" i="12"/>
  <c r="H1502" i="12" s="1"/>
  <c r="E1501" i="12"/>
  <c r="E1502" i="12" s="1"/>
  <c r="E1491" i="12"/>
  <c r="E1492" i="12" s="1"/>
  <c r="H1491" i="12"/>
  <c r="H1492" i="12" s="1"/>
  <c r="C1470" i="12"/>
  <c r="G1470" i="12" s="1"/>
  <c r="H1470" i="12" s="1"/>
  <c r="C1469" i="12"/>
  <c r="G1469" i="12" s="1"/>
  <c r="H1469" i="12" s="1"/>
  <c r="G1463" i="12"/>
  <c r="H1463" i="12" s="1"/>
  <c r="C1463" i="12"/>
  <c r="E1463" i="12" s="1"/>
  <c r="G1462" i="12"/>
  <c r="H1462" i="12" s="1"/>
  <c r="C1462" i="12"/>
  <c r="E1462" i="12" s="1"/>
  <c r="G1461" i="12"/>
  <c r="H1461" i="12" s="1"/>
  <c r="C1461" i="12"/>
  <c r="E1461" i="12" s="1"/>
  <c r="G1457" i="12"/>
  <c r="H1457" i="12" s="1"/>
  <c r="C1457" i="12"/>
  <c r="E1457" i="12" s="1"/>
  <c r="G1456" i="12"/>
  <c r="H1456" i="12" s="1"/>
  <c r="C1456" i="12"/>
  <c r="E1456" i="12" s="1"/>
  <c r="G1455" i="12"/>
  <c r="H1455" i="12" s="1"/>
  <c r="C1455" i="12"/>
  <c r="E1455" i="12" s="1"/>
  <c r="G1454" i="12"/>
  <c r="H1454" i="12" s="1"/>
  <c r="C1454" i="12"/>
  <c r="E1454" i="12" s="1"/>
  <c r="G1453" i="12"/>
  <c r="H1453" i="12" s="1"/>
  <c r="C1453" i="12"/>
  <c r="E1453" i="12" s="1"/>
  <c r="G1452" i="12"/>
  <c r="H1452" i="12" s="1"/>
  <c r="C1452" i="12"/>
  <c r="E1452" i="12" s="1"/>
  <c r="H1448" i="12"/>
  <c r="E1448" i="12"/>
  <c r="H1447" i="12"/>
  <c r="E1447" i="12"/>
  <c r="H1446" i="12"/>
  <c r="E1446" i="12"/>
  <c r="H1445" i="12"/>
  <c r="E1445" i="12"/>
  <c r="H1444" i="12"/>
  <c r="E1444" i="12"/>
  <c r="H1443" i="12"/>
  <c r="E1443" i="12"/>
  <c r="C1442" i="12"/>
  <c r="E1442" i="12" s="1"/>
  <c r="H1441" i="12"/>
  <c r="E1441" i="12"/>
  <c r="H1440" i="12"/>
  <c r="E1440" i="12"/>
  <c r="H1439" i="12"/>
  <c r="E1439" i="12"/>
  <c r="H1438" i="12"/>
  <c r="E1438" i="12"/>
  <c r="G1434" i="12"/>
  <c r="H1434" i="12" s="1"/>
  <c r="C1434" i="12"/>
  <c r="E1434" i="12" s="1"/>
  <c r="G1433" i="12"/>
  <c r="H1433" i="12" s="1"/>
  <c r="C1433" i="12"/>
  <c r="E1433" i="12" s="1"/>
  <c r="G1432" i="12"/>
  <c r="H1432" i="12" s="1"/>
  <c r="C1432" i="12"/>
  <c r="E1432" i="12" s="1"/>
  <c r="G1431" i="12"/>
  <c r="H1431" i="12" s="1"/>
  <c r="C1431" i="12"/>
  <c r="E1431" i="12" s="1"/>
  <c r="G1430" i="12"/>
  <c r="H1430" i="12" s="1"/>
  <c r="C1430" i="12"/>
  <c r="E1430" i="12" s="1"/>
  <c r="H1418" i="12"/>
  <c r="G1425" i="12"/>
  <c r="H1425" i="12" s="1"/>
  <c r="G1422" i="12"/>
  <c r="H1422" i="12" s="1"/>
  <c r="C1422" i="12"/>
  <c r="E1422" i="12" s="1"/>
  <c r="G1421" i="12"/>
  <c r="H1421" i="12" s="1"/>
  <c r="C1421" i="12"/>
  <c r="E1421" i="12" s="1"/>
  <c r="G1420" i="12"/>
  <c r="H1420" i="12" s="1"/>
  <c r="C1420" i="12"/>
  <c r="E1420" i="12" s="1"/>
  <c r="E1418" i="12"/>
  <c r="G1416" i="12"/>
  <c r="H1416" i="12" s="1"/>
  <c r="H1417" i="12" s="1"/>
  <c r="C1416" i="12"/>
  <c r="E1416" i="12" s="1"/>
  <c r="E1417" i="12" s="1"/>
  <c r="G1412" i="12"/>
  <c r="H1412" i="12" s="1"/>
  <c r="C1412" i="12"/>
  <c r="E1412" i="12" s="1"/>
  <c r="G1411" i="12"/>
  <c r="H1411" i="12" s="1"/>
  <c r="C1411" i="12"/>
  <c r="E1411" i="12" s="1"/>
  <c r="G1410" i="12"/>
  <c r="H1410" i="12" s="1"/>
  <c r="C1410" i="12"/>
  <c r="E1410" i="12" s="1"/>
  <c r="G1409" i="12"/>
  <c r="H1409" i="12" s="1"/>
  <c r="C1409" i="12"/>
  <c r="E1409" i="12" s="1"/>
  <c r="H1402" i="12"/>
  <c r="G1403" i="12"/>
  <c r="H1403" i="12" s="1"/>
  <c r="E1393" i="12"/>
  <c r="E1392" i="12"/>
  <c r="H1393" i="12"/>
  <c r="H1392" i="12"/>
  <c r="H1394" i="12" l="1"/>
  <c r="H1395" i="12" s="1"/>
  <c r="E1458" i="12"/>
  <c r="E1459" i="12" s="1"/>
  <c r="E1394" i="12"/>
  <c r="E1395" i="12" s="1"/>
  <c r="E1449" i="12"/>
  <c r="E1450" i="12" s="1"/>
  <c r="H1471" i="12"/>
  <c r="H1472" i="12" s="1"/>
  <c r="E1469" i="12"/>
  <c r="E1470" i="12"/>
  <c r="E1464" i="12"/>
  <c r="E1465" i="12" s="1"/>
  <c r="H1464" i="12"/>
  <c r="H1465" i="12" s="1"/>
  <c r="H1458" i="12"/>
  <c r="H1459" i="12" s="1"/>
  <c r="G1442" i="12"/>
  <c r="H1442" i="12" s="1"/>
  <c r="H1449" i="12" s="1"/>
  <c r="H1450" i="12" s="1"/>
  <c r="H1435" i="12"/>
  <c r="H1436" i="12" s="1"/>
  <c r="E1435" i="12"/>
  <c r="E1436" i="12" s="1"/>
  <c r="E1413" i="12"/>
  <c r="E1414" i="12" s="1"/>
  <c r="E1423" i="12"/>
  <c r="E1424" i="12" s="1"/>
  <c r="H1413" i="12"/>
  <c r="H1414" i="12" s="1"/>
  <c r="H1423" i="12"/>
  <c r="H1424" i="12" s="1"/>
  <c r="G1388" i="12"/>
  <c r="H1388" i="12" s="1"/>
  <c r="C1388" i="12"/>
  <c r="E1388" i="12" s="1"/>
  <c r="G1387" i="12"/>
  <c r="H1387" i="12" s="1"/>
  <c r="C1387" i="12"/>
  <c r="E1387" i="12" s="1"/>
  <c r="G1386" i="12"/>
  <c r="H1386" i="12" s="1"/>
  <c r="C1386" i="12"/>
  <c r="E1386" i="12" s="1"/>
  <c r="G1385" i="12"/>
  <c r="H1385" i="12" s="1"/>
  <c r="C1385" i="12"/>
  <c r="E1385" i="12" s="1"/>
  <c r="G1399" i="12"/>
  <c r="H1399" i="12" s="1"/>
  <c r="C1399" i="12"/>
  <c r="E1399" i="12" s="1"/>
  <c r="G1398" i="12"/>
  <c r="H1398" i="12" s="1"/>
  <c r="C1398" i="12"/>
  <c r="E1398" i="12" s="1"/>
  <c r="G1397" i="12"/>
  <c r="H1397" i="12" s="1"/>
  <c r="C1397" i="12"/>
  <c r="E1397" i="12" s="1"/>
  <c r="H1381" i="12"/>
  <c r="C1381" i="12"/>
  <c r="E1381" i="12" s="1"/>
  <c r="H1380" i="12"/>
  <c r="C1380" i="12"/>
  <c r="E1380" i="12" s="1"/>
  <c r="H1379" i="12"/>
  <c r="C1379" i="12"/>
  <c r="E1379" i="12" s="1"/>
  <c r="H1378" i="12"/>
  <c r="C1378" i="12"/>
  <c r="E1378" i="12" s="1"/>
  <c r="H1377" i="12"/>
  <c r="C1377" i="12"/>
  <c r="E1377" i="12" s="1"/>
  <c r="H1376" i="12"/>
  <c r="C1376" i="12"/>
  <c r="E1376" i="12" s="1"/>
  <c r="G1375" i="12"/>
  <c r="H1375" i="12" s="1"/>
  <c r="C1375" i="12"/>
  <c r="E1375" i="12" s="1"/>
  <c r="H1426" i="12" l="1"/>
  <c r="H1473" i="12"/>
  <c r="E1471" i="12"/>
  <c r="E1472" i="12" s="1"/>
  <c r="E1389" i="12"/>
  <c r="E1390" i="12" s="1"/>
  <c r="H1389" i="12"/>
  <c r="H1390" i="12" s="1"/>
  <c r="H1400" i="12"/>
  <c r="H1401" i="12" s="1"/>
  <c r="H1382" i="12"/>
  <c r="H1383" i="12" s="1"/>
  <c r="E1400" i="12"/>
  <c r="E1401" i="12" s="1"/>
  <c r="E1382" i="12"/>
  <c r="E1383" i="12" s="1"/>
  <c r="H1358" i="12"/>
  <c r="C1361" i="12"/>
  <c r="G1361" i="12" s="1"/>
  <c r="H1361" i="12" s="1"/>
  <c r="C1360" i="12"/>
  <c r="G1360" i="12" s="1"/>
  <c r="H1360" i="12" s="1"/>
  <c r="G1355" i="12"/>
  <c r="H1355" i="12" s="1"/>
  <c r="C1355" i="12"/>
  <c r="E1355" i="12" s="1"/>
  <c r="G1354" i="12"/>
  <c r="H1354" i="12" s="1"/>
  <c r="C1354" i="12"/>
  <c r="E1354" i="12" s="1"/>
  <c r="G1353" i="12"/>
  <c r="H1353" i="12" s="1"/>
  <c r="C1353" i="12"/>
  <c r="E1353" i="12" s="1"/>
  <c r="G1349" i="12"/>
  <c r="H1349" i="12" s="1"/>
  <c r="C1349" i="12"/>
  <c r="E1349" i="12" s="1"/>
  <c r="G1348" i="12"/>
  <c r="H1348" i="12" s="1"/>
  <c r="C1348" i="12"/>
  <c r="E1348" i="12" s="1"/>
  <c r="G1347" i="12"/>
  <c r="H1347" i="12" s="1"/>
  <c r="C1347" i="12"/>
  <c r="E1347" i="12" s="1"/>
  <c r="G1346" i="12"/>
  <c r="H1346" i="12" s="1"/>
  <c r="C1346" i="12"/>
  <c r="E1346" i="12" s="1"/>
  <c r="G1345" i="12"/>
  <c r="H1345" i="12" s="1"/>
  <c r="C1345" i="12"/>
  <c r="E1345" i="12" s="1"/>
  <c r="G1344" i="12"/>
  <c r="H1344" i="12" s="1"/>
  <c r="C1344" i="12"/>
  <c r="E1344" i="12" s="1"/>
  <c r="G1343" i="12"/>
  <c r="H1343" i="12" s="1"/>
  <c r="C1343" i="12"/>
  <c r="E1343" i="12" s="1"/>
  <c r="G1342" i="12"/>
  <c r="H1342" i="12" s="1"/>
  <c r="C1342" i="12"/>
  <c r="E1342" i="12" s="1"/>
  <c r="G1341" i="12"/>
  <c r="H1341" i="12" s="1"/>
  <c r="C1341" i="12"/>
  <c r="E1341" i="12" s="1"/>
  <c r="G1339" i="12"/>
  <c r="H1329" i="12"/>
  <c r="H1328" i="12"/>
  <c r="E1329" i="12"/>
  <c r="E1328" i="12"/>
  <c r="H1321" i="12"/>
  <c r="H1322" i="12"/>
  <c r="H1323" i="12"/>
  <c r="H1324" i="12"/>
  <c r="H1325" i="12"/>
  <c r="H1320" i="12"/>
  <c r="C1321" i="12"/>
  <c r="E1321" i="12" s="1"/>
  <c r="C1322" i="12"/>
  <c r="E1322" i="12" s="1"/>
  <c r="C1323" i="12"/>
  <c r="E1323" i="12" s="1"/>
  <c r="C1324" i="12"/>
  <c r="E1324" i="12" s="1"/>
  <c r="C1325" i="12"/>
  <c r="E1325" i="12" s="1"/>
  <c r="C1320" i="12"/>
  <c r="E1320" i="12" s="1"/>
  <c r="H1311" i="12"/>
  <c r="H1312" i="12"/>
  <c r="H1313" i="12"/>
  <c r="H1314" i="12"/>
  <c r="H1315" i="12"/>
  <c r="H1316" i="12"/>
  <c r="H1310" i="12"/>
  <c r="E1311" i="12"/>
  <c r="E1312" i="12"/>
  <c r="E1313" i="12"/>
  <c r="E1314" i="12"/>
  <c r="E1315" i="12"/>
  <c r="E1316" i="12"/>
  <c r="E1310" i="12"/>
  <c r="H1332" i="12"/>
  <c r="E1332" i="12"/>
  <c r="H1331" i="12"/>
  <c r="E1331" i="12"/>
  <c r="E1317" i="12" l="1"/>
  <c r="E1318" i="12" s="1"/>
  <c r="H1350" i="12"/>
  <c r="H1351" i="12" s="1"/>
  <c r="H1317" i="12"/>
  <c r="H1318" i="12" s="1"/>
  <c r="H1326" i="12"/>
  <c r="H1327" i="12" s="1"/>
  <c r="H1362" i="12"/>
  <c r="H1363" i="12" s="1"/>
  <c r="E1360" i="12"/>
  <c r="E1361" i="12"/>
  <c r="E1356" i="12"/>
  <c r="E1357" i="12" s="1"/>
  <c r="H1356" i="12"/>
  <c r="H1357" i="12" s="1"/>
  <c r="E1350" i="12"/>
  <c r="E1351" i="12" s="1"/>
  <c r="E1326" i="12"/>
  <c r="E1327" i="12" s="1"/>
  <c r="E1333" i="12"/>
  <c r="E1334" i="12" s="1"/>
  <c r="H1333" i="12"/>
  <c r="H1334" i="12" s="1"/>
  <c r="G1306" i="12"/>
  <c r="H1306" i="12" s="1"/>
  <c r="C1306" i="12"/>
  <c r="E1306" i="12" s="1"/>
  <c r="G1305" i="12"/>
  <c r="H1305" i="12" s="1"/>
  <c r="C1305" i="12"/>
  <c r="E1305" i="12" s="1"/>
  <c r="G1304" i="12"/>
  <c r="H1304" i="12" s="1"/>
  <c r="C1304" i="12"/>
  <c r="E1304" i="12" s="1"/>
  <c r="G1303" i="12"/>
  <c r="H1303" i="12" s="1"/>
  <c r="C1303" i="12"/>
  <c r="E1303" i="12" s="1"/>
  <c r="C1292" i="12"/>
  <c r="G1292" i="12"/>
  <c r="H1292" i="12" s="1"/>
  <c r="G1290" i="12"/>
  <c r="E1290" i="12"/>
  <c r="F1296" i="12"/>
  <c r="G1296" i="12" s="1"/>
  <c r="H1296" i="12" s="1"/>
  <c r="C1296" i="12"/>
  <c r="E1296" i="12" s="1"/>
  <c r="F1295" i="12"/>
  <c r="G1295" i="12" s="1"/>
  <c r="H1295" i="12" s="1"/>
  <c r="C1295" i="12"/>
  <c r="E1295" i="12" s="1"/>
  <c r="F1294" i="12"/>
  <c r="G1294" i="12" s="1"/>
  <c r="H1294" i="12" s="1"/>
  <c r="C1294" i="12"/>
  <c r="E1294" i="12" s="1"/>
  <c r="G1287" i="12"/>
  <c r="H1287" i="12" s="1"/>
  <c r="C1287" i="12"/>
  <c r="E1287" i="12" s="1"/>
  <c r="G1286" i="12"/>
  <c r="H1286" i="12" s="1"/>
  <c r="C1286" i="12"/>
  <c r="E1286" i="12" s="1"/>
  <c r="G1285" i="12"/>
  <c r="H1285" i="12" s="1"/>
  <c r="C1285" i="12"/>
  <c r="E1285" i="12" s="1"/>
  <c r="F1280" i="12"/>
  <c r="G1280" i="12" s="1"/>
  <c r="H1280" i="12" s="1"/>
  <c r="C1280" i="12"/>
  <c r="E1280" i="12" s="1"/>
  <c r="F1279" i="12"/>
  <c r="G1279" i="12" s="1"/>
  <c r="H1279" i="12" s="1"/>
  <c r="C1279" i="12"/>
  <c r="E1279" i="12" s="1"/>
  <c r="F1278" i="12"/>
  <c r="G1278" i="12" s="1"/>
  <c r="H1278" i="12" s="1"/>
  <c r="C1278" i="12"/>
  <c r="E1278" i="12" s="1"/>
  <c r="F1277" i="12"/>
  <c r="G1277" i="12" s="1"/>
  <c r="H1277" i="12" s="1"/>
  <c r="C1277" i="12"/>
  <c r="E1277" i="12" s="1"/>
  <c r="F1276" i="12"/>
  <c r="G1276" i="12" s="1"/>
  <c r="H1276" i="12" s="1"/>
  <c r="C1276" i="12"/>
  <c r="E1276" i="12" s="1"/>
  <c r="F1275" i="12"/>
  <c r="G1275" i="12" s="1"/>
  <c r="H1275" i="12" s="1"/>
  <c r="C1275" i="12"/>
  <c r="E1275" i="12" s="1"/>
  <c r="F1274" i="12"/>
  <c r="G1274" i="12" s="1"/>
  <c r="H1274" i="12" s="1"/>
  <c r="C1274" i="12"/>
  <c r="E1274" i="12" s="1"/>
  <c r="F1273" i="12"/>
  <c r="G1273" i="12" s="1"/>
  <c r="H1273" i="12" s="1"/>
  <c r="C1273" i="12"/>
  <c r="E1273" i="12" s="1"/>
  <c r="F1272" i="12"/>
  <c r="G1272" i="12" s="1"/>
  <c r="H1272" i="12" s="1"/>
  <c r="C1272" i="12"/>
  <c r="E1272" i="12" s="1"/>
  <c r="H1266" i="12"/>
  <c r="G1263" i="12"/>
  <c r="H1263" i="12" s="1"/>
  <c r="C1263" i="12"/>
  <c r="E1263" i="12" s="1"/>
  <c r="G1262" i="12"/>
  <c r="H1262" i="12" s="1"/>
  <c r="C1262" i="12"/>
  <c r="E1262" i="12" s="1"/>
  <c r="G1261" i="12"/>
  <c r="H1261" i="12" s="1"/>
  <c r="C1261" i="12"/>
  <c r="E1261" i="12" s="1"/>
  <c r="G1260" i="12"/>
  <c r="H1260" i="12" s="1"/>
  <c r="C1260" i="12"/>
  <c r="E1260" i="12" s="1"/>
  <c r="G1259" i="12"/>
  <c r="H1259" i="12" s="1"/>
  <c r="C1259" i="12"/>
  <c r="E1259" i="12" s="1"/>
  <c r="G1258" i="12"/>
  <c r="H1258" i="12" s="1"/>
  <c r="C1258" i="12"/>
  <c r="E1258" i="12" s="1"/>
  <c r="G1257" i="12"/>
  <c r="H1257" i="12" s="1"/>
  <c r="C1257" i="12"/>
  <c r="E1257" i="12" s="1"/>
  <c r="G1250" i="12"/>
  <c r="H1250" i="12" s="1"/>
  <c r="C1250" i="12"/>
  <c r="E1250" i="12" s="1"/>
  <c r="G1249" i="12"/>
  <c r="H1249" i="12" s="1"/>
  <c r="C1249" i="12"/>
  <c r="E1249" i="12" s="1"/>
  <c r="G1248" i="12"/>
  <c r="H1248" i="12" s="1"/>
  <c r="C1248" i="12"/>
  <c r="E1248" i="12" s="1"/>
  <c r="G1234" i="12"/>
  <c r="H1234" i="12" s="1"/>
  <c r="H1235" i="12" s="1"/>
  <c r="H1236" i="12" s="1"/>
  <c r="E1234" i="12"/>
  <c r="E1235" i="12" s="1"/>
  <c r="E1236" i="12" s="1"/>
  <c r="G1220" i="12"/>
  <c r="C1220" i="12"/>
  <c r="H1214" i="12"/>
  <c r="H1215" i="12"/>
  <c r="H1216" i="12"/>
  <c r="H1217" i="12"/>
  <c r="H1213" i="12"/>
  <c r="E1214" i="12"/>
  <c r="E1215" i="12"/>
  <c r="E1216" i="12"/>
  <c r="E1217" i="12"/>
  <c r="E1213" i="12"/>
  <c r="G1229" i="12"/>
  <c r="H1229" i="12" s="1"/>
  <c r="C1229" i="12"/>
  <c r="E1229" i="12" s="1"/>
  <c r="E1362" i="12" l="1"/>
  <c r="E1363" i="12" s="1"/>
  <c r="H1307" i="12"/>
  <c r="H1308" i="12" s="1"/>
  <c r="H1335" i="12" s="1"/>
  <c r="E1218" i="12"/>
  <c r="E1219" i="12" s="1"/>
  <c r="E1288" i="12"/>
  <c r="E1289" i="12" s="1"/>
  <c r="H1218" i="12"/>
  <c r="H1219" i="12" s="1"/>
  <c r="E1297" i="12"/>
  <c r="E1298" i="12" s="1"/>
  <c r="E1307" i="12"/>
  <c r="E1308" i="12" s="1"/>
  <c r="E1335" i="12" s="1"/>
  <c r="H1297" i="12"/>
  <c r="H1298" i="12" s="1"/>
  <c r="H1288" i="12"/>
  <c r="H1289" i="12" s="1"/>
  <c r="E1281" i="12"/>
  <c r="E1282" i="12" s="1"/>
  <c r="H1281" i="12"/>
  <c r="H1282" i="12" s="1"/>
  <c r="E1264" i="12"/>
  <c r="E1265" i="12" s="1"/>
  <c r="H1264" i="12"/>
  <c r="H1265" i="12" s="1"/>
  <c r="E1251" i="12"/>
  <c r="E1252" i="12" s="1"/>
  <c r="H1251" i="12"/>
  <c r="H1252" i="12" s="1"/>
  <c r="H1207" i="12"/>
  <c r="H1206" i="12"/>
  <c r="E1206" i="12"/>
  <c r="G1204" i="12"/>
  <c r="H1204" i="12" s="1"/>
  <c r="C1204" i="12"/>
  <c r="E1204" i="12" s="1"/>
  <c r="G1203" i="12"/>
  <c r="H1203" i="12" s="1"/>
  <c r="C1203" i="12"/>
  <c r="E1203" i="12" s="1"/>
  <c r="G1202" i="12"/>
  <c r="H1202" i="12" s="1"/>
  <c r="C1202" i="12"/>
  <c r="E1202" i="12" s="1"/>
  <c r="G1198" i="12"/>
  <c r="H1198" i="12" s="1"/>
  <c r="C1198" i="12"/>
  <c r="E1198" i="12" s="1"/>
  <c r="G1197" i="12"/>
  <c r="H1197" i="12" s="1"/>
  <c r="C1197" i="12"/>
  <c r="E1197" i="12" s="1"/>
  <c r="F1196" i="12"/>
  <c r="G1196" i="12" s="1"/>
  <c r="H1196" i="12" s="1"/>
  <c r="C1196" i="12"/>
  <c r="E1196" i="12" s="1"/>
  <c r="G1195" i="12"/>
  <c r="H1195" i="12" s="1"/>
  <c r="C1195" i="12"/>
  <c r="E1195" i="12" s="1"/>
  <c r="G1194" i="12"/>
  <c r="H1194" i="12" s="1"/>
  <c r="C1194" i="12"/>
  <c r="E1194" i="12" s="1"/>
  <c r="G1193" i="12"/>
  <c r="H1193" i="12" s="1"/>
  <c r="C1193" i="12"/>
  <c r="E1193" i="12" s="1"/>
  <c r="G1192" i="12"/>
  <c r="H1192" i="12" s="1"/>
  <c r="C1192" i="12"/>
  <c r="E1192" i="12" s="1"/>
  <c r="F1191" i="12"/>
  <c r="G1191" i="12" s="1"/>
  <c r="H1191" i="12" s="1"/>
  <c r="C1191" i="12"/>
  <c r="E1191" i="12" s="1"/>
  <c r="H1187" i="12"/>
  <c r="E1187" i="12"/>
  <c r="H1186" i="12"/>
  <c r="E1186" i="12"/>
  <c r="H1185" i="12"/>
  <c r="E1185" i="12"/>
  <c r="H1184" i="12"/>
  <c r="E1184" i="12"/>
  <c r="H1183" i="12"/>
  <c r="E1183" i="12"/>
  <c r="H1182" i="12"/>
  <c r="E1182" i="12"/>
  <c r="H1181" i="12"/>
  <c r="E1181" i="12"/>
  <c r="H1180" i="12"/>
  <c r="E1180" i="12"/>
  <c r="H1179" i="12"/>
  <c r="E1179" i="12"/>
  <c r="G1177" i="12"/>
  <c r="H1177" i="12" s="1"/>
  <c r="C1177" i="12"/>
  <c r="E1177" i="12" s="1"/>
  <c r="G1172" i="12"/>
  <c r="C1172" i="12"/>
  <c r="H1169" i="12"/>
  <c r="E1169" i="12"/>
  <c r="H1168" i="12"/>
  <c r="E1168" i="12"/>
  <c r="H1167" i="12"/>
  <c r="E1167" i="12"/>
  <c r="G1164" i="12"/>
  <c r="C1164" i="12"/>
  <c r="G1161" i="12"/>
  <c r="H1161" i="12" s="1"/>
  <c r="C1161" i="12"/>
  <c r="E1161" i="12" s="1"/>
  <c r="G1160" i="12"/>
  <c r="H1160" i="12" s="1"/>
  <c r="C1160" i="12"/>
  <c r="E1160" i="12" s="1"/>
  <c r="G1159" i="12"/>
  <c r="H1159" i="12" s="1"/>
  <c r="C1159" i="12"/>
  <c r="E1159" i="12" s="1"/>
  <c r="C1154" i="12"/>
  <c r="E1154" i="12" s="1"/>
  <c r="F1154" i="12"/>
  <c r="G1154" i="12" s="1"/>
  <c r="H1154" i="12" s="1"/>
  <c r="F1155" i="12"/>
  <c r="G1155" i="12" s="1"/>
  <c r="H1155" i="12" s="1"/>
  <c r="C1155" i="12"/>
  <c r="E1155" i="12" s="1"/>
  <c r="F1153" i="12"/>
  <c r="G1153" i="12" s="1"/>
  <c r="H1153" i="12" s="1"/>
  <c r="C1153" i="12"/>
  <c r="E1153" i="12" s="1"/>
  <c r="F1152" i="12"/>
  <c r="G1152" i="12" s="1"/>
  <c r="H1152" i="12" s="1"/>
  <c r="C1152" i="12"/>
  <c r="E1152" i="12" s="1"/>
  <c r="F1151" i="12"/>
  <c r="G1151" i="12" s="1"/>
  <c r="H1151" i="12" s="1"/>
  <c r="C1151" i="12"/>
  <c r="E1151" i="12" s="1"/>
  <c r="F1150" i="12"/>
  <c r="G1150" i="12" s="1"/>
  <c r="H1150" i="12" s="1"/>
  <c r="C1150" i="12"/>
  <c r="E1150" i="12" s="1"/>
  <c r="F1149" i="12"/>
  <c r="G1149" i="12" s="1"/>
  <c r="H1149" i="12" s="1"/>
  <c r="C1149" i="12"/>
  <c r="E1149" i="12" s="1"/>
  <c r="F1148" i="12"/>
  <c r="G1148" i="12" s="1"/>
  <c r="H1148" i="12" s="1"/>
  <c r="C1148" i="12"/>
  <c r="E1148" i="12" s="1"/>
  <c r="C1141" i="12"/>
  <c r="G1133" i="12"/>
  <c r="H1133" i="12" s="1"/>
  <c r="C1133" i="12"/>
  <c r="E1133" i="12" s="1"/>
  <c r="G1132" i="12"/>
  <c r="H1132" i="12" s="1"/>
  <c r="C1132" i="12"/>
  <c r="E1132" i="12" s="1"/>
  <c r="G1131" i="12"/>
  <c r="H1131" i="12" s="1"/>
  <c r="C1131" i="12"/>
  <c r="E1131" i="12" s="1"/>
  <c r="F1127" i="12"/>
  <c r="G1127" i="12" s="1"/>
  <c r="H1127" i="12" s="1"/>
  <c r="C1127" i="12"/>
  <c r="E1127" i="12" s="1"/>
  <c r="F1126" i="12"/>
  <c r="G1126" i="12" s="1"/>
  <c r="H1126" i="12" s="1"/>
  <c r="C1126" i="12"/>
  <c r="E1126" i="12" s="1"/>
  <c r="F1125" i="12"/>
  <c r="G1125" i="12" s="1"/>
  <c r="H1125" i="12" s="1"/>
  <c r="C1125" i="12"/>
  <c r="E1125" i="12" s="1"/>
  <c r="F1124" i="12"/>
  <c r="G1124" i="12" s="1"/>
  <c r="H1124" i="12" s="1"/>
  <c r="C1124" i="12"/>
  <c r="E1124" i="12" s="1"/>
  <c r="F1123" i="12"/>
  <c r="G1123" i="12" s="1"/>
  <c r="H1123" i="12" s="1"/>
  <c r="C1123" i="12"/>
  <c r="E1123" i="12" s="1"/>
  <c r="F1122" i="12"/>
  <c r="G1122" i="12" s="1"/>
  <c r="H1122" i="12" s="1"/>
  <c r="C1122" i="12"/>
  <c r="E1122" i="12" s="1"/>
  <c r="F1121" i="12"/>
  <c r="G1121" i="12" s="1"/>
  <c r="H1121" i="12" s="1"/>
  <c r="C1121" i="12"/>
  <c r="E1121" i="12" s="1"/>
  <c r="F1120" i="12"/>
  <c r="G1120" i="12" s="1"/>
  <c r="H1120" i="12" s="1"/>
  <c r="C1120" i="12"/>
  <c r="E1120" i="12" s="1"/>
  <c r="G1115" i="12"/>
  <c r="H1115" i="12" s="1"/>
  <c r="C1115" i="12"/>
  <c r="E1115" i="12" s="1"/>
  <c r="G1114" i="12"/>
  <c r="H1114" i="12" s="1"/>
  <c r="C1114" i="12"/>
  <c r="E1114" i="12" s="1"/>
  <c r="G1113" i="12"/>
  <c r="H1113" i="12" s="1"/>
  <c r="C1113" i="12"/>
  <c r="E1113" i="12" s="1"/>
  <c r="G1112" i="12"/>
  <c r="H1112" i="12" s="1"/>
  <c r="C1112" i="12"/>
  <c r="E1112" i="12" s="1"/>
  <c r="G1111" i="12"/>
  <c r="H1111" i="12" s="1"/>
  <c r="C1111" i="12"/>
  <c r="E1111" i="12" s="1"/>
  <c r="G1110" i="12"/>
  <c r="H1110" i="12" s="1"/>
  <c r="C1110" i="12"/>
  <c r="E1110" i="12" s="1"/>
  <c r="G1109" i="12"/>
  <c r="H1109" i="12" s="1"/>
  <c r="C1109" i="12"/>
  <c r="E1109" i="12" s="1"/>
  <c r="G1108" i="12"/>
  <c r="H1108" i="12" s="1"/>
  <c r="C1108" i="12"/>
  <c r="E1108" i="12" s="1"/>
  <c r="G1099" i="12"/>
  <c r="C1099" i="12"/>
  <c r="G1096" i="12"/>
  <c r="H1096" i="12" s="1"/>
  <c r="H1097" i="12" s="1"/>
  <c r="C1096" i="12"/>
  <c r="E1096" i="12" s="1"/>
  <c r="E1097" i="12" s="1"/>
  <c r="C1092" i="12"/>
  <c r="G1092" i="12" s="1"/>
  <c r="H1092" i="12" s="1"/>
  <c r="C1091" i="12"/>
  <c r="G1091" i="12" s="1"/>
  <c r="H1091" i="12" s="1"/>
  <c r="G1087" i="12"/>
  <c r="H1087" i="12" s="1"/>
  <c r="C1087" i="12"/>
  <c r="E1087" i="12" s="1"/>
  <c r="G1086" i="12"/>
  <c r="H1086" i="12" s="1"/>
  <c r="C1086" i="12"/>
  <c r="E1086" i="12" s="1"/>
  <c r="G1085" i="12"/>
  <c r="H1085" i="12" s="1"/>
  <c r="C1085" i="12"/>
  <c r="E1085" i="12" s="1"/>
  <c r="F1081" i="12"/>
  <c r="G1081" i="12" s="1"/>
  <c r="H1081" i="12" s="1"/>
  <c r="C1081" i="12"/>
  <c r="E1081" i="12" s="1"/>
  <c r="F1080" i="12"/>
  <c r="G1080" i="12" s="1"/>
  <c r="H1080" i="12" s="1"/>
  <c r="C1080" i="12"/>
  <c r="E1080" i="12" s="1"/>
  <c r="F1079" i="12"/>
  <c r="G1079" i="12" s="1"/>
  <c r="H1079" i="12" s="1"/>
  <c r="C1079" i="12"/>
  <c r="E1079" i="12" s="1"/>
  <c r="F1078" i="12"/>
  <c r="G1078" i="12" s="1"/>
  <c r="H1078" i="12" s="1"/>
  <c r="C1078" i="12"/>
  <c r="E1078" i="12" s="1"/>
  <c r="F1077" i="12"/>
  <c r="G1077" i="12" s="1"/>
  <c r="H1077" i="12" s="1"/>
  <c r="C1077" i="12"/>
  <c r="E1077" i="12" s="1"/>
  <c r="F1076" i="12"/>
  <c r="G1076" i="12" s="1"/>
  <c r="H1076" i="12" s="1"/>
  <c r="C1076" i="12"/>
  <c r="E1076" i="12" s="1"/>
  <c r="F1075" i="12"/>
  <c r="G1075" i="12" s="1"/>
  <c r="H1075" i="12" s="1"/>
  <c r="C1075" i="12"/>
  <c r="E1075" i="12" s="1"/>
  <c r="G1050" i="12"/>
  <c r="H1050" i="12" s="1"/>
  <c r="G1069" i="12"/>
  <c r="H1069" i="12" s="1"/>
  <c r="C1049" i="12"/>
  <c r="E1049" i="12" s="1"/>
  <c r="G1049" i="12"/>
  <c r="H1049" i="12" s="1"/>
  <c r="C1050" i="12"/>
  <c r="E1050" i="12" s="1"/>
  <c r="G1065" i="12"/>
  <c r="H1065" i="12" s="1"/>
  <c r="C1065" i="12"/>
  <c r="E1065" i="12" s="1"/>
  <c r="G1064" i="12"/>
  <c r="H1064" i="12" s="1"/>
  <c r="C1064" i="12"/>
  <c r="E1064" i="12" s="1"/>
  <c r="G1063" i="12"/>
  <c r="H1063" i="12" s="1"/>
  <c r="C1063" i="12"/>
  <c r="E1063" i="12" s="1"/>
  <c r="G1059" i="12"/>
  <c r="H1059" i="12" s="1"/>
  <c r="C1059" i="12"/>
  <c r="E1059" i="12" s="1"/>
  <c r="G1058" i="12"/>
  <c r="H1058" i="12" s="1"/>
  <c r="C1058" i="12"/>
  <c r="E1058" i="12" s="1"/>
  <c r="G1057" i="12"/>
  <c r="H1057" i="12" s="1"/>
  <c r="C1057" i="12"/>
  <c r="E1057" i="12" s="1"/>
  <c r="G1056" i="12"/>
  <c r="H1056" i="12" s="1"/>
  <c r="C1056" i="12"/>
  <c r="E1056" i="12" s="1"/>
  <c r="G1055" i="12"/>
  <c r="H1055" i="12" s="1"/>
  <c r="C1055" i="12"/>
  <c r="E1055" i="12" s="1"/>
  <c r="G1054" i="12"/>
  <c r="H1054" i="12" s="1"/>
  <c r="C1054" i="12"/>
  <c r="E1054" i="12" s="1"/>
  <c r="G1053" i="12"/>
  <c r="H1053" i="12" s="1"/>
  <c r="C1053" i="12"/>
  <c r="E1053" i="12" s="1"/>
  <c r="H1045" i="12"/>
  <c r="E1045" i="12"/>
  <c r="H1044" i="12"/>
  <c r="E1044" i="12"/>
  <c r="H1043" i="12"/>
  <c r="E1043" i="12"/>
  <c r="H1042" i="12"/>
  <c r="E1042" i="12"/>
  <c r="H1041" i="12"/>
  <c r="E1041" i="12"/>
  <c r="H1040" i="12"/>
  <c r="E1040" i="12"/>
  <c r="C1039" i="12"/>
  <c r="G1039" i="12" s="1"/>
  <c r="H1039" i="12" s="1"/>
  <c r="H1038" i="12"/>
  <c r="E1038" i="12"/>
  <c r="H1037" i="12"/>
  <c r="E1037" i="12"/>
  <c r="H1036" i="12"/>
  <c r="E1036" i="12"/>
  <c r="H1035" i="12"/>
  <c r="E1035" i="12"/>
  <c r="G1032" i="12"/>
  <c r="H1032" i="12" s="1"/>
  <c r="H1033" i="12" s="1"/>
  <c r="C1032" i="12"/>
  <c r="E1032" i="12" s="1"/>
  <c r="E1199" i="12" l="1"/>
  <c r="E1200" i="12" s="1"/>
  <c r="H1199" i="12"/>
  <c r="H1200" i="12" s="1"/>
  <c r="H1093" i="12"/>
  <c r="H1094" i="12" s="1"/>
  <c r="E1205" i="12"/>
  <c r="H1205" i="12"/>
  <c r="E1188" i="12"/>
  <c r="E1189" i="12" s="1"/>
  <c r="H1170" i="12"/>
  <c r="H1171" i="12" s="1"/>
  <c r="H1188" i="12"/>
  <c r="H1189" i="12" s="1"/>
  <c r="E1170" i="12"/>
  <c r="E1171" i="12" s="1"/>
  <c r="H1162" i="12"/>
  <c r="H1163" i="12" s="1"/>
  <c r="E1051" i="12"/>
  <c r="E1128" i="12"/>
  <c r="E1129" i="12" s="1"/>
  <c r="E1162" i="12"/>
  <c r="E1163" i="12" s="1"/>
  <c r="H1156" i="12"/>
  <c r="E1156" i="12"/>
  <c r="H1051" i="12"/>
  <c r="H1134" i="12"/>
  <c r="H1135" i="12" s="1"/>
  <c r="E1134" i="12"/>
  <c r="E1135" i="12" s="1"/>
  <c r="H1128" i="12"/>
  <c r="H1129" i="12" s="1"/>
  <c r="E1117" i="12"/>
  <c r="E1118" i="12" s="1"/>
  <c r="H1117" i="12"/>
  <c r="H1118" i="12" s="1"/>
  <c r="H1088" i="12"/>
  <c r="H1089" i="12" s="1"/>
  <c r="E1091" i="12"/>
  <c r="E1092" i="12"/>
  <c r="E1088" i="12"/>
  <c r="E1089" i="12" s="1"/>
  <c r="E1082" i="12"/>
  <c r="E1083" i="12" s="1"/>
  <c r="H1082" i="12"/>
  <c r="H1083" i="12" s="1"/>
  <c r="H1060" i="12"/>
  <c r="H1061" i="12" s="1"/>
  <c r="E1066" i="12"/>
  <c r="E1067" i="12" s="1"/>
  <c r="H1066" i="12"/>
  <c r="H1067" i="12" s="1"/>
  <c r="E1060" i="12"/>
  <c r="E1061" i="12" s="1"/>
  <c r="H1046" i="12"/>
  <c r="H1047" i="12" s="1"/>
  <c r="E1039" i="12"/>
  <c r="E1046" i="12" s="1"/>
  <c r="E1047" i="12" s="1"/>
  <c r="E1033" i="12"/>
  <c r="G1021" i="12"/>
  <c r="H1021" i="12" s="1"/>
  <c r="C1021" i="12"/>
  <c r="E1021" i="12" s="1"/>
  <c r="F1026" i="12"/>
  <c r="G1026" i="12" s="1"/>
  <c r="H1026" i="12" s="1"/>
  <c r="C1026" i="12"/>
  <c r="E1026" i="12" s="1"/>
  <c r="F1025" i="12"/>
  <c r="G1025" i="12" s="1"/>
  <c r="H1025" i="12" s="1"/>
  <c r="C1025" i="12"/>
  <c r="E1025" i="12" s="1"/>
  <c r="F1024" i="12"/>
  <c r="G1024" i="12" s="1"/>
  <c r="H1024" i="12" s="1"/>
  <c r="C1024" i="12"/>
  <c r="E1024" i="12" s="1"/>
  <c r="H1018" i="12"/>
  <c r="E1018" i="12"/>
  <c r="H1017" i="12"/>
  <c r="E1017" i="12"/>
  <c r="H1016" i="12"/>
  <c r="E1016" i="12"/>
  <c r="G1013" i="12"/>
  <c r="C1013" i="12"/>
  <c r="G987" i="12"/>
  <c r="H987" i="12" s="1"/>
  <c r="G988" i="12"/>
  <c r="H988" i="12" s="1"/>
  <c r="G989" i="12"/>
  <c r="H989" i="12" s="1"/>
  <c r="G990" i="12"/>
  <c r="H990" i="12" s="1"/>
  <c r="G991" i="12"/>
  <c r="H991" i="12" s="1"/>
  <c r="G992" i="12"/>
  <c r="H992" i="12" s="1"/>
  <c r="G986" i="12"/>
  <c r="H986" i="12" s="1"/>
  <c r="H1008" i="12"/>
  <c r="H1007" i="12"/>
  <c r="E1007" i="12"/>
  <c r="G999" i="12"/>
  <c r="H999" i="12" s="1"/>
  <c r="C999" i="12"/>
  <c r="E999" i="12" s="1"/>
  <c r="G998" i="12"/>
  <c r="H998" i="12" s="1"/>
  <c r="C998" i="12"/>
  <c r="E998" i="12" s="1"/>
  <c r="G997" i="12"/>
  <c r="H997" i="12" s="1"/>
  <c r="C997" i="12"/>
  <c r="E997" i="12" s="1"/>
  <c r="G996" i="12"/>
  <c r="H996" i="12" s="1"/>
  <c r="C996" i="12"/>
  <c r="E996" i="12" s="1"/>
  <c r="C987" i="12"/>
  <c r="E987" i="12" s="1"/>
  <c r="C988" i="12"/>
  <c r="E988" i="12" s="1"/>
  <c r="C989" i="12"/>
  <c r="E989" i="12" s="1"/>
  <c r="C990" i="12"/>
  <c r="E990" i="12" s="1"/>
  <c r="C991" i="12"/>
  <c r="E991" i="12" s="1"/>
  <c r="C992" i="12"/>
  <c r="E992" i="12" s="1"/>
  <c r="C986" i="12"/>
  <c r="E986" i="12" s="1"/>
  <c r="H1070" i="12" l="1"/>
  <c r="H1208" i="12"/>
  <c r="E1093" i="12"/>
  <c r="E1094" i="12" s="1"/>
  <c r="E1027" i="12"/>
  <c r="E1028" i="12" s="1"/>
  <c r="H1027" i="12"/>
  <c r="H1028" i="12" s="1"/>
  <c r="E1019" i="12"/>
  <c r="E1020" i="12" s="1"/>
  <c r="H1019" i="12"/>
  <c r="H1020" i="12" s="1"/>
  <c r="H993" i="12"/>
  <c r="H994" i="12" s="1"/>
  <c r="E993" i="12"/>
  <c r="E994" i="12" s="1"/>
  <c r="E1000" i="12"/>
  <c r="E1001" i="12" s="1"/>
  <c r="H1000" i="12"/>
  <c r="H1001" i="12" s="1"/>
  <c r="H982" i="12"/>
  <c r="C982" i="12"/>
  <c r="E982" i="12" s="1"/>
  <c r="H981" i="12"/>
  <c r="C981" i="12"/>
  <c r="E981" i="12" s="1"/>
  <c r="H980" i="12"/>
  <c r="C980" i="12"/>
  <c r="E980" i="12" s="1"/>
  <c r="H979" i="12"/>
  <c r="C979" i="12"/>
  <c r="E979" i="12" s="1"/>
  <c r="H978" i="12"/>
  <c r="C978" i="12"/>
  <c r="E978" i="12" s="1"/>
  <c r="H977" i="12"/>
  <c r="C977" i="12"/>
  <c r="E977" i="12" s="1"/>
  <c r="G976" i="12"/>
  <c r="H976" i="12" s="1"/>
  <c r="C976" i="12"/>
  <c r="E976" i="12" s="1"/>
  <c r="H983" i="12" l="1"/>
  <c r="H984" i="12" s="1"/>
  <c r="E983" i="12"/>
  <c r="E984" i="12" s="1"/>
  <c r="G963" i="12"/>
  <c r="H963" i="12" s="1"/>
  <c r="C963" i="12"/>
  <c r="E963" i="12" s="1"/>
  <c r="G962" i="12"/>
  <c r="H962" i="12" s="1"/>
  <c r="C962" i="12"/>
  <c r="E962" i="12" s="1"/>
  <c r="G961" i="12"/>
  <c r="H961" i="12" s="1"/>
  <c r="C961" i="12"/>
  <c r="E961" i="12" s="1"/>
  <c r="G953" i="12"/>
  <c r="H953" i="12" s="1"/>
  <c r="C953" i="12"/>
  <c r="E953" i="12" s="1"/>
  <c r="G952" i="12"/>
  <c r="H952" i="12" s="1"/>
  <c r="C952" i="12"/>
  <c r="E952" i="12" s="1"/>
  <c r="G951" i="12"/>
  <c r="H951" i="12" s="1"/>
  <c r="C951" i="12"/>
  <c r="E951" i="12" s="1"/>
  <c r="H959" i="12"/>
  <c r="E959" i="12"/>
  <c r="G957" i="12"/>
  <c r="H957" i="12" s="1"/>
  <c r="H958" i="12" s="1"/>
  <c r="C957" i="12"/>
  <c r="E957" i="12" s="1"/>
  <c r="E958" i="12" s="1"/>
  <c r="G947" i="12"/>
  <c r="H947" i="12" s="1"/>
  <c r="C947" i="12"/>
  <c r="E947" i="12" s="1"/>
  <c r="G946" i="12"/>
  <c r="H946" i="12" s="1"/>
  <c r="C946" i="12"/>
  <c r="E946" i="12" s="1"/>
  <c r="G945" i="12"/>
  <c r="H945" i="12" s="1"/>
  <c r="C945" i="12"/>
  <c r="E945" i="12" s="1"/>
  <c r="G944" i="12"/>
  <c r="H944" i="12" s="1"/>
  <c r="C944" i="12"/>
  <c r="E944" i="12" s="1"/>
  <c r="G943" i="12"/>
  <c r="H943" i="12" s="1"/>
  <c r="C943" i="12"/>
  <c r="E943" i="12" s="1"/>
  <c r="G942" i="12"/>
  <c r="H942" i="12" s="1"/>
  <c r="C942" i="12"/>
  <c r="E942" i="12" s="1"/>
  <c r="G931" i="12"/>
  <c r="H931" i="12" s="1"/>
  <c r="E931" i="12"/>
  <c r="H930" i="12"/>
  <c r="H934" i="12"/>
  <c r="E934" i="12"/>
  <c r="H933" i="12"/>
  <c r="E933" i="12"/>
  <c r="H1004" i="12"/>
  <c r="E1004" i="12"/>
  <c r="H1003" i="12"/>
  <c r="E1003" i="12"/>
  <c r="F912" i="12"/>
  <c r="C912" i="12"/>
  <c r="G912" i="12" s="1"/>
  <c r="H912" i="12" s="1"/>
  <c r="F911" i="12"/>
  <c r="C911" i="12"/>
  <c r="E911" i="12" s="1"/>
  <c r="F910" i="12"/>
  <c r="C910" i="12"/>
  <c r="E910" i="12" s="1"/>
  <c r="F909" i="12"/>
  <c r="C909" i="12"/>
  <c r="G909" i="12" s="1"/>
  <c r="H909" i="12" s="1"/>
  <c r="F908" i="12"/>
  <c r="C908" i="12"/>
  <c r="G908" i="12" s="1"/>
  <c r="H908" i="12" s="1"/>
  <c r="F907" i="12"/>
  <c r="C907" i="12"/>
  <c r="E907" i="12" s="1"/>
  <c r="F906" i="12"/>
  <c r="C906" i="12"/>
  <c r="E906" i="12" s="1"/>
  <c r="F905" i="12"/>
  <c r="C905" i="12"/>
  <c r="G905" i="12" s="1"/>
  <c r="H905" i="12" s="1"/>
  <c r="G899" i="12"/>
  <c r="H899" i="12" s="1"/>
  <c r="G900" i="12"/>
  <c r="H900" i="12" s="1"/>
  <c r="G901" i="12"/>
  <c r="H901" i="12" s="1"/>
  <c r="G898" i="12"/>
  <c r="H898" i="12" s="1"/>
  <c r="C899" i="12"/>
  <c r="E899" i="12" s="1"/>
  <c r="C900" i="12"/>
  <c r="E900" i="12" s="1"/>
  <c r="C901" i="12"/>
  <c r="E901" i="12" s="1"/>
  <c r="C898" i="12"/>
  <c r="E898" i="12" s="1"/>
  <c r="H948" i="12" l="1"/>
  <c r="H949" i="12" s="1"/>
  <c r="G906" i="12"/>
  <c r="H906" i="12" s="1"/>
  <c r="E948" i="12"/>
  <c r="E949" i="12" s="1"/>
  <c r="E1005" i="12"/>
  <c r="E1006" i="12" s="1"/>
  <c r="E935" i="12"/>
  <c r="E936" i="12" s="1"/>
  <c r="H1005" i="12"/>
  <c r="H1006" i="12" s="1"/>
  <c r="H1009" i="12" s="1"/>
  <c r="H935" i="12"/>
  <c r="H936" i="12" s="1"/>
  <c r="G910" i="12"/>
  <c r="H910" i="12" s="1"/>
  <c r="E964" i="12"/>
  <c r="E965" i="12" s="1"/>
  <c r="H964" i="12"/>
  <c r="H965" i="12" s="1"/>
  <c r="E954" i="12"/>
  <c r="E955" i="12" s="1"/>
  <c r="H954" i="12"/>
  <c r="H955" i="12" s="1"/>
  <c r="H902" i="12"/>
  <c r="H903" i="12" s="1"/>
  <c r="E902" i="12"/>
  <c r="E903" i="12" s="1"/>
  <c r="E908" i="12"/>
  <c r="E912" i="12"/>
  <c r="G907" i="12"/>
  <c r="H907" i="12" s="1"/>
  <c r="G911" i="12"/>
  <c r="H911" i="12" s="1"/>
  <c r="E905" i="12"/>
  <c r="E909" i="12"/>
  <c r="C86" i="12"/>
  <c r="E86" i="12" s="1"/>
  <c r="G86" i="12"/>
  <c r="H86" i="12" s="1"/>
  <c r="H893" i="12"/>
  <c r="E893" i="12"/>
  <c r="C890" i="12"/>
  <c r="G890" i="12" s="1"/>
  <c r="H890" i="12" s="1"/>
  <c r="C889" i="12"/>
  <c r="G889" i="12" s="1"/>
  <c r="H889" i="12" s="1"/>
  <c r="H887" i="12"/>
  <c r="E887" i="12"/>
  <c r="G884" i="12"/>
  <c r="H884" i="12" s="1"/>
  <c r="E884" i="12"/>
  <c r="F883" i="12"/>
  <c r="G883" i="12" s="1"/>
  <c r="H883" i="12" s="1"/>
  <c r="C883" i="12"/>
  <c r="E883" i="12" s="1"/>
  <c r="H882" i="12"/>
  <c r="F882" i="12"/>
  <c r="C882" i="12"/>
  <c r="E882" i="12" s="1"/>
  <c r="F881" i="12"/>
  <c r="G881" i="12" s="1"/>
  <c r="H881" i="12" s="1"/>
  <c r="E881" i="12"/>
  <c r="F880" i="12"/>
  <c r="G880" i="12" s="1"/>
  <c r="H880" i="12" s="1"/>
  <c r="E880" i="12"/>
  <c r="F879" i="12"/>
  <c r="G879" i="12" s="1"/>
  <c r="H879" i="12" s="1"/>
  <c r="C879" i="12"/>
  <c r="E879" i="12" s="1"/>
  <c r="H872" i="12"/>
  <c r="G837" i="12"/>
  <c r="H837" i="12" s="1"/>
  <c r="G838" i="12"/>
  <c r="H838" i="12" s="1"/>
  <c r="G839" i="12"/>
  <c r="H839" i="12" s="1"/>
  <c r="G840" i="12"/>
  <c r="H840" i="12" s="1"/>
  <c r="G841" i="12"/>
  <c r="H841" i="12" s="1"/>
  <c r="G842" i="12"/>
  <c r="H842" i="12" s="1"/>
  <c r="G843" i="12"/>
  <c r="H843" i="12" s="1"/>
  <c r="G844" i="12"/>
  <c r="H844" i="12" s="1"/>
  <c r="G845" i="12"/>
  <c r="H845" i="12" s="1"/>
  <c r="G846" i="12"/>
  <c r="H846" i="12" s="1"/>
  <c r="G847" i="12"/>
  <c r="H847" i="12" s="1"/>
  <c r="G836" i="12"/>
  <c r="H836" i="12" s="1"/>
  <c r="C837" i="12"/>
  <c r="E837" i="12" s="1"/>
  <c r="C838" i="12"/>
  <c r="E838" i="12" s="1"/>
  <c r="C839" i="12"/>
  <c r="E839" i="12" s="1"/>
  <c r="C840" i="12"/>
  <c r="E840" i="12" s="1"/>
  <c r="C841" i="12"/>
  <c r="E841" i="12" s="1"/>
  <c r="C842" i="12"/>
  <c r="E842" i="12" s="1"/>
  <c r="C843" i="12"/>
  <c r="E843" i="12" s="1"/>
  <c r="C844" i="12"/>
  <c r="E844" i="12" s="1"/>
  <c r="C845" i="12"/>
  <c r="E845" i="12" s="1"/>
  <c r="C846" i="12"/>
  <c r="E846" i="12" s="1"/>
  <c r="C847" i="12"/>
  <c r="E847" i="12" s="1"/>
  <c r="C836" i="12"/>
  <c r="E836" i="12" s="1"/>
  <c r="F859" i="12"/>
  <c r="G859" i="12" s="1"/>
  <c r="H859" i="12" s="1"/>
  <c r="C859" i="12"/>
  <c r="E859" i="12" s="1"/>
  <c r="F858" i="12"/>
  <c r="G858" i="12" s="1"/>
  <c r="H858" i="12" s="1"/>
  <c r="C858" i="12"/>
  <c r="E858" i="12" s="1"/>
  <c r="F857" i="12"/>
  <c r="G857" i="12" s="1"/>
  <c r="H857" i="12" s="1"/>
  <c r="C857" i="12"/>
  <c r="E857" i="12" s="1"/>
  <c r="F870" i="12"/>
  <c r="F869" i="12"/>
  <c r="G869" i="12" s="1"/>
  <c r="H869" i="12" s="1"/>
  <c r="C869" i="12"/>
  <c r="E869" i="12" s="1"/>
  <c r="F868" i="12"/>
  <c r="G868" i="12" s="1"/>
  <c r="H868" i="12" s="1"/>
  <c r="C868" i="12"/>
  <c r="E868" i="12" s="1"/>
  <c r="F867" i="12"/>
  <c r="G867" i="12" s="1"/>
  <c r="H867" i="12" s="1"/>
  <c r="C867" i="12"/>
  <c r="E867" i="12" s="1"/>
  <c r="F866" i="12"/>
  <c r="G866" i="12" s="1"/>
  <c r="H866" i="12" s="1"/>
  <c r="C866" i="12"/>
  <c r="E866" i="12" s="1"/>
  <c r="F865" i="12"/>
  <c r="G865" i="12" s="1"/>
  <c r="H865" i="12" s="1"/>
  <c r="C865" i="12"/>
  <c r="E865" i="12" s="1"/>
  <c r="F864" i="12"/>
  <c r="G864" i="12" s="1"/>
  <c r="H864" i="12" s="1"/>
  <c r="C864" i="12"/>
  <c r="E864" i="12" s="1"/>
  <c r="F863" i="12"/>
  <c r="G863" i="12" s="1"/>
  <c r="H863" i="12" s="1"/>
  <c r="C863" i="12"/>
  <c r="E863" i="12" s="1"/>
  <c r="E966" i="12" l="1"/>
  <c r="K22" i="12" s="1"/>
  <c r="H891" i="12"/>
  <c r="H892" i="12" s="1"/>
  <c r="E913" i="12"/>
  <c r="E914" i="12" s="1"/>
  <c r="H966" i="12"/>
  <c r="L22" i="12" s="1"/>
  <c r="H913" i="12"/>
  <c r="H914" i="12" s="1"/>
  <c r="H848" i="12"/>
  <c r="E848" i="12"/>
  <c r="E885" i="12"/>
  <c r="E886" i="12" s="1"/>
  <c r="E860" i="12"/>
  <c r="E861" i="12" s="1"/>
  <c r="H885" i="12"/>
  <c r="H886" i="12" s="1"/>
  <c r="E889" i="12"/>
  <c r="E890" i="12"/>
  <c r="H860" i="12"/>
  <c r="H861" i="12" s="1"/>
  <c r="E870" i="12"/>
  <c r="E871" i="12" s="1"/>
  <c r="H870" i="12"/>
  <c r="H871" i="12" s="1"/>
  <c r="C88" i="12"/>
  <c r="E88" i="12" s="1"/>
  <c r="G88" i="12"/>
  <c r="H88" i="12" s="1"/>
  <c r="C89" i="12"/>
  <c r="E89" i="12" s="1"/>
  <c r="G89" i="12"/>
  <c r="H89" i="12" s="1"/>
  <c r="C90" i="12"/>
  <c r="E90" i="12" s="1"/>
  <c r="G90" i="12"/>
  <c r="H90" i="12" s="1"/>
  <c r="C91" i="12"/>
  <c r="E91" i="12" s="1"/>
  <c r="G91" i="12"/>
  <c r="H91" i="12" s="1"/>
  <c r="C92" i="12"/>
  <c r="E92" i="12" s="1"/>
  <c r="G92" i="12"/>
  <c r="H92" i="12" s="1"/>
  <c r="C93" i="12"/>
  <c r="E93" i="12" s="1"/>
  <c r="G93" i="12"/>
  <c r="H93" i="12" s="1"/>
  <c r="C94" i="12"/>
  <c r="E94" i="12" s="1"/>
  <c r="G94" i="12"/>
  <c r="H94" i="12" s="1"/>
  <c r="C95" i="12"/>
  <c r="E95" i="12" s="1"/>
  <c r="G95" i="12"/>
  <c r="H95" i="12" s="1"/>
  <c r="C96" i="12"/>
  <c r="E96" i="12" s="1"/>
  <c r="G96" i="12"/>
  <c r="H96" i="12" s="1"/>
  <c r="C100" i="12"/>
  <c r="E100" i="12" s="1"/>
  <c r="G100" i="12"/>
  <c r="H100" i="12" s="1"/>
  <c r="C101" i="12"/>
  <c r="E101" i="12" s="1"/>
  <c r="G101" i="12"/>
  <c r="H101" i="12" s="1"/>
  <c r="H894" i="12" l="1"/>
  <c r="L21" i="12" s="1"/>
  <c r="E891" i="12"/>
  <c r="E892" i="12" s="1"/>
  <c r="E894" i="12" s="1"/>
  <c r="K21" i="12" s="1"/>
  <c r="H97" i="12"/>
  <c r="H98" i="12" s="1"/>
  <c r="E97" i="12"/>
  <c r="E98" i="12" s="1"/>
  <c r="G834" i="12"/>
  <c r="H834" i="12" s="1"/>
  <c r="C834" i="12"/>
  <c r="E834" i="12" s="1"/>
  <c r="H824" i="12"/>
  <c r="G823" i="12"/>
  <c r="C823" i="12"/>
  <c r="G822" i="12"/>
  <c r="C822" i="12"/>
  <c r="H810" i="12"/>
  <c r="G796" i="12"/>
  <c r="H796" i="12" s="1"/>
  <c r="C796" i="12"/>
  <c r="E796" i="12" s="1"/>
  <c r="G795" i="12"/>
  <c r="H795" i="12" s="1"/>
  <c r="C795" i="12"/>
  <c r="E795" i="12" s="1"/>
  <c r="G806" i="12"/>
  <c r="H806" i="12" s="1"/>
  <c r="C806" i="12"/>
  <c r="E806" i="12" s="1"/>
  <c r="G805" i="12"/>
  <c r="H805" i="12" s="1"/>
  <c r="C805" i="12"/>
  <c r="E805" i="12" s="1"/>
  <c r="G804" i="12"/>
  <c r="H804" i="12" s="1"/>
  <c r="C804" i="12"/>
  <c r="E804" i="12" s="1"/>
  <c r="G803" i="12"/>
  <c r="H803" i="12" s="1"/>
  <c r="C803" i="12"/>
  <c r="E803" i="12" s="1"/>
  <c r="H802" i="12"/>
  <c r="E802" i="12"/>
  <c r="G801" i="12"/>
  <c r="H801" i="12" s="1"/>
  <c r="C801" i="12"/>
  <c r="E801" i="12" s="1"/>
  <c r="H800" i="12"/>
  <c r="E800" i="12"/>
  <c r="G791" i="12"/>
  <c r="H791" i="12" s="1"/>
  <c r="C791" i="12"/>
  <c r="E791" i="12" s="1"/>
  <c r="G790" i="12"/>
  <c r="H790" i="12" s="1"/>
  <c r="C790" i="12"/>
  <c r="E790" i="12" s="1"/>
  <c r="G789" i="12"/>
  <c r="H789" i="12" s="1"/>
  <c r="C789" i="12"/>
  <c r="E789" i="12" s="1"/>
  <c r="E797" i="12" l="1"/>
  <c r="E798" i="12" s="1"/>
  <c r="H797" i="12"/>
  <c r="H798" i="12" s="1"/>
  <c r="E807" i="12"/>
  <c r="E808" i="12" s="1"/>
  <c r="H807" i="12"/>
  <c r="H808" i="12" s="1"/>
  <c r="E792" i="12"/>
  <c r="E793" i="12" s="1"/>
  <c r="H792" i="12"/>
  <c r="H793" i="12" s="1"/>
  <c r="G773" i="12"/>
  <c r="H773" i="12" s="1"/>
  <c r="C773" i="12"/>
  <c r="E773" i="12" s="1"/>
  <c r="G772" i="12"/>
  <c r="H772" i="12" s="1"/>
  <c r="C772" i="12"/>
  <c r="E772" i="12" s="1"/>
  <c r="G771" i="12"/>
  <c r="H771" i="12" s="1"/>
  <c r="C771" i="12"/>
  <c r="E771" i="12" s="1"/>
  <c r="G770" i="12"/>
  <c r="H770" i="12" s="1"/>
  <c r="C770" i="12"/>
  <c r="E770" i="12" s="1"/>
  <c r="G769" i="12"/>
  <c r="H769" i="12" s="1"/>
  <c r="C769" i="12"/>
  <c r="E769" i="12" s="1"/>
  <c r="H758" i="12"/>
  <c r="G762" i="12"/>
  <c r="H762" i="12" s="1"/>
  <c r="C762" i="12"/>
  <c r="E762" i="12" s="1"/>
  <c r="G761" i="12"/>
  <c r="H761" i="12" s="1"/>
  <c r="C761" i="12"/>
  <c r="E761" i="12" s="1"/>
  <c r="G760" i="12"/>
  <c r="H760" i="12" s="1"/>
  <c r="C760" i="12"/>
  <c r="E760" i="12" s="1"/>
  <c r="G755" i="12"/>
  <c r="H755" i="12" s="1"/>
  <c r="C755" i="12"/>
  <c r="E755" i="12" s="1"/>
  <c r="G754" i="12"/>
  <c r="H754" i="12" s="1"/>
  <c r="C754" i="12"/>
  <c r="E754" i="12" s="1"/>
  <c r="G753" i="12"/>
  <c r="H753" i="12" s="1"/>
  <c r="C753" i="12"/>
  <c r="E753" i="12" s="1"/>
  <c r="G745" i="12"/>
  <c r="H745" i="12" s="1"/>
  <c r="G746" i="12"/>
  <c r="H746" i="12" s="1"/>
  <c r="G747" i="12"/>
  <c r="H747" i="12" s="1"/>
  <c r="G748" i="12"/>
  <c r="H748" i="12" s="1"/>
  <c r="G749" i="12"/>
  <c r="H749" i="12" s="1"/>
  <c r="C745" i="12"/>
  <c r="E745" i="12" s="1"/>
  <c r="C746" i="12"/>
  <c r="E746" i="12" s="1"/>
  <c r="C747" i="12"/>
  <c r="E747" i="12" s="1"/>
  <c r="C748" i="12"/>
  <c r="E748" i="12" s="1"/>
  <c r="C749" i="12"/>
  <c r="E749" i="12" s="1"/>
  <c r="G742" i="12"/>
  <c r="C742" i="12"/>
  <c r="H732" i="12"/>
  <c r="E732" i="12"/>
  <c r="G735" i="12"/>
  <c r="G729" i="12"/>
  <c r="H729" i="12" s="1"/>
  <c r="C729" i="12"/>
  <c r="E729" i="12" s="1"/>
  <c r="G728" i="12"/>
  <c r="H728" i="12" s="1"/>
  <c r="C728" i="12"/>
  <c r="E728" i="12" s="1"/>
  <c r="G727" i="12"/>
  <c r="H727" i="12" s="1"/>
  <c r="C727" i="12"/>
  <c r="E727" i="12" s="1"/>
  <c r="G726" i="12"/>
  <c r="H726" i="12" s="1"/>
  <c r="C726" i="12"/>
  <c r="E726" i="12" s="1"/>
  <c r="G725" i="12"/>
  <c r="H725" i="12" s="1"/>
  <c r="C725" i="12"/>
  <c r="E725" i="12" s="1"/>
  <c r="G724" i="12"/>
  <c r="H724" i="12" s="1"/>
  <c r="C724" i="12"/>
  <c r="E724" i="12" s="1"/>
  <c r="G723" i="12"/>
  <c r="H723" i="12" s="1"/>
  <c r="C723" i="12"/>
  <c r="E723" i="12" s="1"/>
  <c r="H719" i="12"/>
  <c r="C719" i="12"/>
  <c r="E719" i="12" s="1"/>
  <c r="H718" i="12"/>
  <c r="C718" i="12"/>
  <c r="E718" i="12" s="1"/>
  <c r="H717" i="12"/>
  <c r="C717" i="12"/>
  <c r="E717" i="12" s="1"/>
  <c r="H716" i="12"/>
  <c r="C716" i="12"/>
  <c r="E716" i="12" s="1"/>
  <c r="H715" i="12"/>
  <c r="C715" i="12"/>
  <c r="E715" i="12" s="1"/>
  <c r="H714" i="12"/>
  <c r="C714" i="12"/>
  <c r="E714" i="12" s="1"/>
  <c r="G713" i="12"/>
  <c r="H713" i="12" s="1"/>
  <c r="C713" i="12"/>
  <c r="E713" i="12" s="1"/>
  <c r="G683" i="12"/>
  <c r="H683" i="12" s="1"/>
  <c r="C683" i="12"/>
  <c r="E683" i="12" s="1"/>
  <c r="G682" i="12"/>
  <c r="H682" i="12" s="1"/>
  <c r="C682" i="12"/>
  <c r="E682" i="12" s="1"/>
  <c r="G681" i="12"/>
  <c r="H681" i="12" s="1"/>
  <c r="C681" i="12"/>
  <c r="E681" i="12" s="1"/>
  <c r="G680" i="12"/>
  <c r="H680" i="12" s="1"/>
  <c r="C680" i="12"/>
  <c r="E680" i="12" s="1"/>
  <c r="G679" i="12"/>
  <c r="H679" i="12" s="1"/>
  <c r="C679" i="12"/>
  <c r="E679" i="12" s="1"/>
  <c r="G678" i="12"/>
  <c r="H678" i="12" s="1"/>
  <c r="C678" i="12"/>
  <c r="E678" i="12" s="1"/>
  <c r="G677" i="12"/>
  <c r="H677" i="12" s="1"/>
  <c r="C677" i="12"/>
  <c r="E677" i="12" s="1"/>
  <c r="G676" i="12"/>
  <c r="H676" i="12" s="1"/>
  <c r="C676" i="12"/>
  <c r="E676" i="12" s="1"/>
  <c r="G675" i="12"/>
  <c r="H675" i="12" s="1"/>
  <c r="C675" i="12"/>
  <c r="E675" i="12" s="1"/>
  <c r="G700" i="12"/>
  <c r="H700" i="12" s="1"/>
  <c r="C700" i="12"/>
  <c r="E700" i="12" s="1"/>
  <c r="F696" i="12"/>
  <c r="G696" i="12" s="1"/>
  <c r="H696" i="12" s="1"/>
  <c r="C696" i="12"/>
  <c r="E696" i="12" s="1"/>
  <c r="F695" i="12"/>
  <c r="G695" i="12" s="1"/>
  <c r="H695" i="12" s="1"/>
  <c r="C695" i="12"/>
  <c r="E695" i="12" s="1"/>
  <c r="F694" i="12"/>
  <c r="G694" i="12" s="1"/>
  <c r="H694" i="12" s="1"/>
  <c r="C694" i="12"/>
  <c r="E694" i="12" s="1"/>
  <c r="G689" i="12"/>
  <c r="H689" i="12" s="1"/>
  <c r="C689" i="12"/>
  <c r="E689" i="12" s="1"/>
  <c r="G688" i="12"/>
  <c r="H688" i="12" s="1"/>
  <c r="C688" i="12"/>
  <c r="E688" i="12" s="1"/>
  <c r="G687" i="12"/>
  <c r="H687" i="12" s="1"/>
  <c r="C687" i="12"/>
  <c r="E687" i="12" s="1"/>
  <c r="H669" i="12"/>
  <c r="H668" i="12"/>
  <c r="G665" i="12"/>
  <c r="H665" i="12" s="1"/>
  <c r="C665" i="12"/>
  <c r="E665" i="12" s="1"/>
  <c r="G664" i="12"/>
  <c r="H664" i="12" s="1"/>
  <c r="C664" i="12"/>
  <c r="E664" i="12" s="1"/>
  <c r="G663" i="12"/>
  <c r="H663" i="12" s="1"/>
  <c r="C663" i="12"/>
  <c r="E663" i="12" s="1"/>
  <c r="G662" i="12"/>
  <c r="H662" i="12" s="1"/>
  <c r="C662" i="12"/>
  <c r="E662" i="12" s="1"/>
  <c r="G661" i="12"/>
  <c r="H661" i="12" s="1"/>
  <c r="C661" i="12"/>
  <c r="E661" i="12" s="1"/>
  <c r="G660" i="12"/>
  <c r="H660" i="12" s="1"/>
  <c r="C660" i="12"/>
  <c r="E660" i="12" s="1"/>
  <c r="G659" i="12"/>
  <c r="H659" i="12" s="1"/>
  <c r="C659" i="12"/>
  <c r="E659" i="12" s="1"/>
  <c r="H756" i="12" l="1"/>
  <c r="H757" i="12" s="1"/>
  <c r="E756" i="12"/>
  <c r="E757" i="12" s="1"/>
  <c r="E763" i="12"/>
  <c r="E764" i="12" s="1"/>
  <c r="E774" i="12"/>
  <c r="E775" i="12" s="1"/>
  <c r="H774" i="12"/>
  <c r="H775" i="12" s="1"/>
  <c r="H763" i="12"/>
  <c r="H764" i="12" s="1"/>
  <c r="H720" i="12"/>
  <c r="H721" i="12" s="1"/>
  <c r="E730" i="12"/>
  <c r="E731" i="12" s="1"/>
  <c r="H730" i="12"/>
  <c r="H731" i="12" s="1"/>
  <c r="E720" i="12"/>
  <c r="E721" i="12" s="1"/>
  <c r="E684" i="12"/>
  <c r="E685" i="12" s="1"/>
  <c r="H684" i="12"/>
  <c r="H685" i="12" s="1"/>
  <c r="E697" i="12"/>
  <c r="E698" i="12" s="1"/>
  <c r="H697" i="12"/>
  <c r="H698" i="12" s="1"/>
  <c r="E690" i="12"/>
  <c r="E691" i="12" s="1"/>
  <c r="H690" i="12"/>
  <c r="H691" i="12" s="1"/>
  <c r="E666" i="12"/>
  <c r="E667" i="12" s="1"/>
  <c r="H666" i="12"/>
  <c r="H667" i="12" s="1"/>
  <c r="G633" i="12"/>
  <c r="H633" i="12" s="1"/>
  <c r="C633" i="12"/>
  <c r="E633" i="12" s="1"/>
  <c r="G632" i="12"/>
  <c r="H632" i="12" s="1"/>
  <c r="C632" i="12"/>
  <c r="E632" i="12" s="1"/>
  <c r="G631" i="12"/>
  <c r="H631" i="12" s="1"/>
  <c r="C631" i="12"/>
  <c r="E631" i="12" s="1"/>
  <c r="G630" i="12"/>
  <c r="H630" i="12" s="1"/>
  <c r="C630" i="12"/>
  <c r="E630" i="12" s="1"/>
  <c r="G625" i="12"/>
  <c r="H625" i="12" s="1"/>
  <c r="C625" i="12"/>
  <c r="E625" i="12" s="1"/>
  <c r="C622" i="12"/>
  <c r="E622" i="12" s="1"/>
  <c r="C621" i="12"/>
  <c r="E621" i="12" s="1"/>
  <c r="G613" i="12"/>
  <c r="H613" i="12" s="1"/>
  <c r="C613" i="12"/>
  <c r="E613" i="12" s="1"/>
  <c r="G612" i="12"/>
  <c r="H612" i="12" s="1"/>
  <c r="C612" i="12"/>
  <c r="E612" i="12" s="1"/>
  <c r="G611" i="12"/>
  <c r="H611" i="12" s="1"/>
  <c r="C611" i="12"/>
  <c r="E611" i="12" s="1"/>
  <c r="G610" i="12"/>
  <c r="H610" i="12" s="1"/>
  <c r="C610" i="12"/>
  <c r="E610" i="12" s="1"/>
  <c r="H599" i="12"/>
  <c r="H598" i="12"/>
  <c r="E598" i="12"/>
  <c r="E573" i="12"/>
  <c r="E574" i="12" s="1"/>
  <c r="G785" i="12"/>
  <c r="H785" i="12" s="1"/>
  <c r="C785" i="12"/>
  <c r="E785" i="12" s="1"/>
  <c r="G784" i="12"/>
  <c r="H784" i="12" s="1"/>
  <c r="C784" i="12"/>
  <c r="E784" i="12" s="1"/>
  <c r="G783" i="12"/>
  <c r="H783" i="12" s="1"/>
  <c r="C783" i="12"/>
  <c r="E783" i="12" s="1"/>
  <c r="G782" i="12"/>
  <c r="H782" i="12" s="1"/>
  <c r="C782" i="12"/>
  <c r="E782" i="12" s="1"/>
  <c r="G781" i="12"/>
  <c r="H781" i="12" s="1"/>
  <c r="C781" i="12"/>
  <c r="E781" i="12" s="1"/>
  <c r="G780" i="12"/>
  <c r="H780" i="12" s="1"/>
  <c r="C780" i="12"/>
  <c r="E780" i="12" s="1"/>
  <c r="G779" i="12"/>
  <c r="H779" i="12" s="1"/>
  <c r="C779" i="12"/>
  <c r="E779" i="12" s="1"/>
  <c r="G778" i="12"/>
  <c r="H778" i="12" s="1"/>
  <c r="C778" i="12"/>
  <c r="E778" i="12" s="1"/>
  <c r="G777" i="12"/>
  <c r="H777" i="12" s="1"/>
  <c r="C777" i="12"/>
  <c r="E777" i="12" s="1"/>
  <c r="G563" i="12"/>
  <c r="H563" i="12" s="1"/>
  <c r="C563" i="12"/>
  <c r="E563" i="12" s="1"/>
  <c r="G557" i="12"/>
  <c r="H557" i="12" s="1"/>
  <c r="C557" i="12"/>
  <c r="E557" i="12" s="1"/>
  <c r="G556" i="12"/>
  <c r="H556" i="12" s="1"/>
  <c r="C556" i="12"/>
  <c r="E556" i="12" s="1"/>
  <c r="G555" i="12"/>
  <c r="H555" i="12" s="1"/>
  <c r="C555" i="12"/>
  <c r="E555" i="12" s="1"/>
  <c r="G551" i="12"/>
  <c r="H551" i="12" s="1"/>
  <c r="C551" i="12"/>
  <c r="E551" i="12" s="1"/>
  <c r="G550" i="12"/>
  <c r="H550" i="12" s="1"/>
  <c r="C550" i="12"/>
  <c r="E550" i="12" s="1"/>
  <c r="G549" i="12"/>
  <c r="H549" i="12" s="1"/>
  <c r="C549" i="12"/>
  <c r="E549" i="12" s="1"/>
  <c r="G548" i="12"/>
  <c r="H548" i="12" s="1"/>
  <c r="C548" i="12"/>
  <c r="E548" i="12" s="1"/>
  <c r="G547" i="12"/>
  <c r="H547" i="12" s="1"/>
  <c r="C547" i="12"/>
  <c r="E547" i="12" s="1"/>
  <c r="G546" i="12"/>
  <c r="H546" i="12" s="1"/>
  <c r="C546" i="12"/>
  <c r="E546" i="12" s="1"/>
  <c r="G545" i="12"/>
  <c r="H545" i="12" s="1"/>
  <c r="C545" i="12"/>
  <c r="E545" i="12" s="1"/>
  <c r="G535" i="12"/>
  <c r="C535" i="12"/>
  <c r="H538" i="12"/>
  <c r="E539" i="12"/>
  <c r="G539" i="12"/>
  <c r="H539" i="12" s="1"/>
  <c r="F525" i="12"/>
  <c r="G525" i="12" s="1"/>
  <c r="H525" i="12" s="1"/>
  <c r="C525" i="12"/>
  <c r="E525" i="12" s="1"/>
  <c r="F524" i="12"/>
  <c r="G524" i="12" s="1"/>
  <c r="H524" i="12" s="1"/>
  <c r="C524" i="12"/>
  <c r="E524" i="12" s="1"/>
  <c r="F523" i="12"/>
  <c r="G523" i="12" s="1"/>
  <c r="H523" i="12" s="1"/>
  <c r="C523" i="12"/>
  <c r="E523" i="12" s="1"/>
  <c r="F522" i="12"/>
  <c r="G522" i="12" s="1"/>
  <c r="H522" i="12" s="1"/>
  <c r="C522" i="12"/>
  <c r="E522" i="12" s="1"/>
  <c r="F518" i="12"/>
  <c r="C518" i="12"/>
  <c r="G518" i="12" s="1"/>
  <c r="H518" i="12" s="1"/>
  <c r="F517" i="12"/>
  <c r="C517" i="12"/>
  <c r="E517" i="12" s="1"/>
  <c r="F516" i="12"/>
  <c r="C516" i="12"/>
  <c r="E516" i="12" s="1"/>
  <c r="F515" i="12"/>
  <c r="C515" i="12"/>
  <c r="G515" i="12" s="1"/>
  <c r="H515" i="12" s="1"/>
  <c r="F514" i="12"/>
  <c r="C514" i="12"/>
  <c r="G514" i="12" s="1"/>
  <c r="H514" i="12" s="1"/>
  <c r="F513" i="12"/>
  <c r="C513" i="12"/>
  <c r="E513" i="12" s="1"/>
  <c r="F512" i="12"/>
  <c r="C512" i="12"/>
  <c r="E512" i="12" s="1"/>
  <c r="F511" i="12"/>
  <c r="C511" i="12"/>
  <c r="G511" i="12" s="1"/>
  <c r="H511" i="12" s="1"/>
  <c r="G507" i="12"/>
  <c r="H507" i="12" s="1"/>
  <c r="C507" i="12"/>
  <c r="E507" i="12" s="1"/>
  <c r="G506" i="12"/>
  <c r="H506" i="12" s="1"/>
  <c r="C506" i="12"/>
  <c r="E506" i="12" s="1"/>
  <c r="G505" i="12"/>
  <c r="H505" i="12" s="1"/>
  <c r="C505" i="12"/>
  <c r="E505" i="12" s="1"/>
  <c r="G504" i="12"/>
  <c r="H504" i="12" s="1"/>
  <c r="C504" i="12"/>
  <c r="E504" i="12" s="1"/>
  <c r="G503" i="12"/>
  <c r="H503" i="12" s="1"/>
  <c r="C503" i="12"/>
  <c r="E503" i="12" s="1"/>
  <c r="G498" i="12"/>
  <c r="H498" i="12" s="1"/>
  <c r="C498" i="12"/>
  <c r="E498" i="12" s="1"/>
  <c r="G496" i="12"/>
  <c r="H496" i="12" s="1"/>
  <c r="G493" i="12"/>
  <c r="H493" i="12" s="1"/>
  <c r="C493" i="12"/>
  <c r="E493" i="12" s="1"/>
  <c r="G492" i="12"/>
  <c r="H492" i="12" s="1"/>
  <c r="C492" i="12"/>
  <c r="E492" i="12" s="1"/>
  <c r="G491" i="12"/>
  <c r="H491" i="12" s="1"/>
  <c r="C491" i="12"/>
  <c r="E491" i="12" s="1"/>
  <c r="G487" i="12"/>
  <c r="H487" i="12" s="1"/>
  <c r="C487" i="12"/>
  <c r="E487" i="12" s="1"/>
  <c r="G486" i="12"/>
  <c r="H486" i="12" s="1"/>
  <c r="C486" i="12"/>
  <c r="E486" i="12" s="1"/>
  <c r="G485" i="12"/>
  <c r="H485" i="12" s="1"/>
  <c r="C485" i="12"/>
  <c r="E485" i="12" s="1"/>
  <c r="F481" i="12"/>
  <c r="G481" i="12" s="1"/>
  <c r="H481" i="12" s="1"/>
  <c r="C481" i="12"/>
  <c r="E481" i="12" s="1"/>
  <c r="F480" i="12"/>
  <c r="G480" i="12" s="1"/>
  <c r="H480" i="12" s="1"/>
  <c r="C480" i="12"/>
  <c r="E480" i="12" s="1"/>
  <c r="F479" i="12"/>
  <c r="G479" i="12" s="1"/>
  <c r="H479" i="12" s="1"/>
  <c r="C479" i="12"/>
  <c r="E479" i="12" s="1"/>
  <c r="F478" i="12"/>
  <c r="G478" i="12" s="1"/>
  <c r="H478" i="12" s="1"/>
  <c r="C478" i="12"/>
  <c r="E478" i="12" s="1"/>
  <c r="F477" i="12"/>
  <c r="G477" i="12" s="1"/>
  <c r="H477" i="12" s="1"/>
  <c r="C477" i="12"/>
  <c r="E477" i="12" s="1"/>
  <c r="F476" i="12"/>
  <c r="G476" i="12" s="1"/>
  <c r="H476" i="12" s="1"/>
  <c r="C476" i="12"/>
  <c r="E476" i="12" s="1"/>
  <c r="F475" i="12"/>
  <c r="G475" i="12" s="1"/>
  <c r="H475" i="12" s="1"/>
  <c r="C475" i="12"/>
  <c r="E475" i="12" s="1"/>
  <c r="F474" i="12"/>
  <c r="G474" i="12" s="1"/>
  <c r="H474" i="12" s="1"/>
  <c r="C474" i="12"/>
  <c r="E474" i="12" s="1"/>
  <c r="H468" i="12"/>
  <c r="H467" i="12"/>
  <c r="G464" i="12"/>
  <c r="H464" i="12" s="1"/>
  <c r="C464" i="12"/>
  <c r="E464" i="12" s="1"/>
  <c r="G463" i="12"/>
  <c r="H463" i="12" s="1"/>
  <c r="C463" i="12"/>
  <c r="E463" i="12" s="1"/>
  <c r="G462" i="12"/>
  <c r="H462" i="12" s="1"/>
  <c r="C462" i="12"/>
  <c r="E462" i="12" s="1"/>
  <c r="G461" i="12"/>
  <c r="H461" i="12" s="1"/>
  <c r="C461" i="12"/>
  <c r="E461" i="12" s="1"/>
  <c r="G460" i="12"/>
  <c r="H460" i="12" s="1"/>
  <c r="C460" i="12"/>
  <c r="E460" i="12" s="1"/>
  <c r="G459" i="12"/>
  <c r="H459" i="12" s="1"/>
  <c r="C459" i="12"/>
  <c r="E459" i="12" s="1"/>
  <c r="C455" i="12"/>
  <c r="G455" i="12" s="1"/>
  <c r="H455" i="12" s="1"/>
  <c r="C454" i="12"/>
  <c r="G454" i="12" s="1"/>
  <c r="H454" i="12" s="1"/>
  <c r="H444" i="12"/>
  <c r="E444" i="12"/>
  <c r="H443" i="12"/>
  <c r="E443" i="12"/>
  <c r="H442" i="12"/>
  <c r="E442" i="12"/>
  <c r="H441" i="12"/>
  <c r="E441" i="12"/>
  <c r="H440" i="12"/>
  <c r="E440" i="12"/>
  <c r="H439" i="12"/>
  <c r="E439" i="12"/>
  <c r="C438" i="12"/>
  <c r="G438" i="12" s="1"/>
  <c r="H438" i="12" s="1"/>
  <c r="H437" i="12"/>
  <c r="E437" i="12"/>
  <c r="H436" i="12"/>
  <c r="E436" i="12"/>
  <c r="H435" i="12"/>
  <c r="E435" i="12"/>
  <c r="H434" i="12"/>
  <c r="E434" i="12"/>
  <c r="E417" i="12"/>
  <c r="E418" i="12" s="1"/>
  <c r="G416" i="12"/>
  <c r="H416" i="12" s="1"/>
  <c r="C416" i="12"/>
  <c r="E416" i="12" s="1"/>
  <c r="G421" i="12"/>
  <c r="H421" i="12" s="1"/>
  <c r="G422" i="12"/>
  <c r="H422" i="12" s="1"/>
  <c r="G420" i="12"/>
  <c r="C421" i="12"/>
  <c r="E421" i="12" s="1"/>
  <c r="C422" i="12"/>
  <c r="E422" i="12" s="1"/>
  <c r="C420" i="12"/>
  <c r="G401" i="12"/>
  <c r="G377" i="12"/>
  <c r="H377" i="12" s="1"/>
  <c r="C377" i="12"/>
  <c r="E377" i="12" s="1"/>
  <c r="G376" i="12"/>
  <c r="H376" i="12" s="1"/>
  <c r="C376" i="12"/>
  <c r="E376" i="12" s="1"/>
  <c r="G375" i="12"/>
  <c r="H375" i="12" s="1"/>
  <c r="C375" i="12"/>
  <c r="E375" i="12" s="1"/>
  <c r="G374" i="12"/>
  <c r="H374" i="12" s="1"/>
  <c r="C374" i="12"/>
  <c r="E374" i="12" s="1"/>
  <c r="G373" i="12"/>
  <c r="H373" i="12" s="1"/>
  <c r="C373" i="12"/>
  <c r="E373" i="12" s="1"/>
  <c r="G372" i="12"/>
  <c r="H372" i="12" s="1"/>
  <c r="C372" i="12"/>
  <c r="E372" i="12" s="1"/>
  <c r="G371" i="12"/>
  <c r="H371" i="12" s="1"/>
  <c r="C371" i="12"/>
  <c r="E371" i="12" s="1"/>
  <c r="G370" i="12"/>
  <c r="H370" i="12" s="1"/>
  <c r="C370" i="12"/>
  <c r="E370" i="12" s="1"/>
  <c r="G369" i="12"/>
  <c r="H369" i="12" s="1"/>
  <c r="C369" i="12"/>
  <c r="E369" i="12" s="1"/>
  <c r="G384" i="12"/>
  <c r="H384" i="12" s="1"/>
  <c r="C384" i="12"/>
  <c r="E384" i="12" s="1"/>
  <c r="G349" i="12"/>
  <c r="H349" i="12" s="1"/>
  <c r="C349" i="12"/>
  <c r="E349" i="12" s="1"/>
  <c r="H353" i="12"/>
  <c r="E353" i="12"/>
  <c r="H352" i="12"/>
  <c r="E352" i="12"/>
  <c r="H351" i="12"/>
  <c r="E351" i="12"/>
  <c r="G344" i="12"/>
  <c r="H344" i="12" s="1"/>
  <c r="C344" i="12"/>
  <c r="E344" i="12" s="1"/>
  <c r="G343" i="12"/>
  <c r="H343" i="12" s="1"/>
  <c r="C343" i="12"/>
  <c r="E343" i="12" s="1"/>
  <c r="G342" i="12"/>
  <c r="H342" i="12" s="1"/>
  <c r="C342" i="12"/>
  <c r="E342" i="12" s="1"/>
  <c r="G382" i="12"/>
  <c r="H382" i="12" s="1"/>
  <c r="G383" i="12"/>
  <c r="H383" i="12" s="1"/>
  <c r="G385" i="12"/>
  <c r="H385" i="12" s="1"/>
  <c r="G386" i="12"/>
  <c r="H386" i="12" s="1"/>
  <c r="G381" i="12"/>
  <c r="H381" i="12" s="1"/>
  <c r="C382" i="12"/>
  <c r="E382" i="12" s="1"/>
  <c r="C383" i="12"/>
  <c r="E383" i="12" s="1"/>
  <c r="C385" i="12"/>
  <c r="E385" i="12" s="1"/>
  <c r="C386" i="12"/>
  <c r="E386" i="12" s="1"/>
  <c r="C381" i="12"/>
  <c r="E381" i="12" s="1"/>
  <c r="G322" i="12"/>
  <c r="H322" i="12" s="1"/>
  <c r="G323" i="12"/>
  <c r="C322" i="12"/>
  <c r="E322" i="12" s="1"/>
  <c r="C323" i="12"/>
  <c r="E323" i="12" s="1"/>
  <c r="C321" i="12"/>
  <c r="G317" i="12"/>
  <c r="H317" i="12" s="1"/>
  <c r="C317" i="12"/>
  <c r="E317" i="12" s="1"/>
  <c r="G316" i="12"/>
  <c r="H316" i="12" s="1"/>
  <c r="C316" i="12"/>
  <c r="E316" i="12" s="1"/>
  <c r="G315" i="12"/>
  <c r="H315" i="12" s="1"/>
  <c r="C315" i="12"/>
  <c r="E315" i="12" s="1"/>
  <c r="G311" i="12"/>
  <c r="H311" i="12" s="1"/>
  <c r="C311" i="12"/>
  <c r="E311" i="12" s="1"/>
  <c r="G310" i="12"/>
  <c r="H310" i="12" s="1"/>
  <c r="C310" i="12"/>
  <c r="E310" i="12" s="1"/>
  <c r="G309" i="12"/>
  <c r="H309" i="12" s="1"/>
  <c r="C309" i="12"/>
  <c r="E309" i="12" s="1"/>
  <c r="G308" i="12"/>
  <c r="H308" i="12" s="1"/>
  <c r="C308" i="12"/>
  <c r="E308" i="12" s="1"/>
  <c r="G307" i="12"/>
  <c r="H307" i="12" s="1"/>
  <c r="C307" i="12"/>
  <c r="E307" i="12" s="1"/>
  <c r="G306" i="12"/>
  <c r="H306" i="12" s="1"/>
  <c r="C306" i="12"/>
  <c r="E306" i="12" s="1"/>
  <c r="G305" i="12"/>
  <c r="H305" i="12" s="1"/>
  <c r="C305" i="12"/>
  <c r="E305" i="12" s="1"/>
  <c r="G304" i="12"/>
  <c r="H304" i="12" s="1"/>
  <c r="C304" i="12"/>
  <c r="E304" i="12" s="1"/>
  <c r="G303" i="12"/>
  <c r="H303" i="12" s="1"/>
  <c r="C303" i="12"/>
  <c r="E303" i="12" s="1"/>
  <c r="F299" i="12"/>
  <c r="C299" i="12"/>
  <c r="G299" i="12" s="1"/>
  <c r="H299" i="12" s="1"/>
  <c r="F298" i="12"/>
  <c r="C298" i="12"/>
  <c r="E298" i="12" s="1"/>
  <c r="F297" i="12"/>
  <c r="C297" i="12"/>
  <c r="E297" i="12" s="1"/>
  <c r="F296" i="12"/>
  <c r="C296" i="12"/>
  <c r="G296" i="12" s="1"/>
  <c r="H296" i="12" s="1"/>
  <c r="F295" i="12"/>
  <c r="C295" i="12"/>
  <c r="G295" i="12" s="1"/>
  <c r="H295" i="12" s="1"/>
  <c r="F294" i="12"/>
  <c r="C294" i="12"/>
  <c r="E294" i="12" s="1"/>
  <c r="F293" i="12"/>
  <c r="C293" i="12"/>
  <c r="E293" i="12" s="1"/>
  <c r="F292" i="12"/>
  <c r="C292" i="12"/>
  <c r="G292" i="12" s="1"/>
  <c r="H292" i="12" s="1"/>
  <c r="G288" i="12"/>
  <c r="H288" i="12" s="1"/>
  <c r="C288" i="12"/>
  <c r="E288" i="12" s="1"/>
  <c r="G287" i="12"/>
  <c r="H287" i="12" s="1"/>
  <c r="C287" i="12"/>
  <c r="E287" i="12" s="1"/>
  <c r="G286" i="12"/>
  <c r="H286" i="12" s="1"/>
  <c r="C286" i="12"/>
  <c r="E286" i="12" s="1"/>
  <c r="G285" i="12"/>
  <c r="H285" i="12" s="1"/>
  <c r="C285" i="12"/>
  <c r="E285" i="12" s="1"/>
  <c r="G284" i="12"/>
  <c r="H284" i="12" s="1"/>
  <c r="C284" i="12"/>
  <c r="E284" i="12" s="1"/>
  <c r="C273" i="12"/>
  <c r="E273" i="12" s="1"/>
  <c r="H265" i="12"/>
  <c r="E265" i="12"/>
  <c r="H264" i="12"/>
  <c r="E264" i="12"/>
  <c r="H263" i="12"/>
  <c r="E263" i="12"/>
  <c r="C255" i="12"/>
  <c r="E255" i="12" s="1"/>
  <c r="C254" i="12"/>
  <c r="E254" i="12" s="1"/>
  <c r="G248" i="12"/>
  <c r="H248" i="12" s="1"/>
  <c r="C248" i="12"/>
  <c r="E248" i="12" s="1"/>
  <c r="G247" i="12"/>
  <c r="H247" i="12" s="1"/>
  <c r="C247" i="12"/>
  <c r="E247" i="12" s="1"/>
  <c r="G246" i="12"/>
  <c r="H246" i="12" s="1"/>
  <c r="C246" i="12"/>
  <c r="E246" i="12" s="1"/>
  <c r="F242" i="12"/>
  <c r="G242" i="12" s="1"/>
  <c r="H242" i="12" s="1"/>
  <c r="C242" i="12"/>
  <c r="E242" i="12" s="1"/>
  <c r="F241" i="12"/>
  <c r="G241" i="12" s="1"/>
  <c r="H241" i="12" s="1"/>
  <c r="C241" i="12"/>
  <c r="E241" i="12" s="1"/>
  <c r="F240" i="12"/>
  <c r="G240" i="12" s="1"/>
  <c r="H240" i="12" s="1"/>
  <c r="C240" i="12"/>
  <c r="E240" i="12" s="1"/>
  <c r="F239" i="12"/>
  <c r="G239" i="12" s="1"/>
  <c r="H239" i="12" s="1"/>
  <c r="C239" i="12"/>
  <c r="E239" i="12" s="1"/>
  <c r="F238" i="12"/>
  <c r="G238" i="12" s="1"/>
  <c r="H238" i="12" s="1"/>
  <c r="C238" i="12"/>
  <c r="E238" i="12" s="1"/>
  <c r="F237" i="12"/>
  <c r="G237" i="12" s="1"/>
  <c r="H237" i="12" s="1"/>
  <c r="C237" i="12"/>
  <c r="E237" i="12" s="1"/>
  <c r="G236" i="12"/>
  <c r="H236" i="12" s="1"/>
  <c r="C236" i="12"/>
  <c r="E236" i="12" s="1"/>
  <c r="H232" i="12"/>
  <c r="E232" i="12"/>
  <c r="H231" i="12"/>
  <c r="E231" i="12"/>
  <c r="H230" i="12"/>
  <c r="E230" i="12"/>
  <c r="H229" i="12"/>
  <c r="E229" i="12"/>
  <c r="H228" i="12"/>
  <c r="E228" i="12"/>
  <c r="H227" i="12"/>
  <c r="E227" i="12"/>
  <c r="H226" i="12"/>
  <c r="E226" i="12"/>
  <c r="H225" i="12"/>
  <c r="E225" i="12"/>
  <c r="H224" i="12"/>
  <c r="E224" i="12"/>
  <c r="G220" i="12"/>
  <c r="H220" i="12" s="1"/>
  <c r="C220" i="12"/>
  <c r="E220" i="12" s="1"/>
  <c r="G219" i="12"/>
  <c r="H219" i="12" s="1"/>
  <c r="C219" i="12"/>
  <c r="E219" i="12" s="1"/>
  <c r="G218" i="12"/>
  <c r="H218" i="12" s="1"/>
  <c r="C218" i="12"/>
  <c r="E218" i="12" s="1"/>
  <c r="G217" i="12"/>
  <c r="H217" i="12" s="1"/>
  <c r="C217" i="12"/>
  <c r="E217" i="12" s="1"/>
  <c r="G204" i="12"/>
  <c r="C204" i="12"/>
  <c r="E204" i="12" s="1"/>
  <c r="G201" i="12"/>
  <c r="H201" i="12" s="1"/>
  <c r="C201" i="12"/>
  <c r="E201" i="12" s="1"/>
  <c r="G200" i="12"/>
  <c r="H200" i="12" s="1"/>
  <c r="C200" i="12"/>
  <c r="E200" i="12" s="1"/>
  <c r="G199" i="12"/>
  <c r="H199" i="12" s="1"/>
  <c r="C199" i="12"/>
  <c r="E199" i="12" s="1"/>
  <c r="F195" i="12"/>
  <c r="G195" i="12" s="1"/>
  <c r="H195" i="12" s="1"/>
  <c r="C195" i="12"/>
  <c r="E195" i="12" s="1"/>
  <c r="F194" i="12"/>
  <c r="G194" i="12" s="1"/>
  <c r="H194" i="12" s="1"/>
  <c r="C194" i="12"/>
  <c r="E194" i="12" s="1"/>
  <c r="F193" i="12"/>
  <c r="G193" i="12" s="1"/>
  <c r="H193" i="12" s="1"/>
  <c r="C193" i="12"/>
  <c r="E193" i="12" s="1"/>
  <c r="F192" i="12"/>
  <c r="G192" i="12" s="1"/>
  <c r="H192" i="12" s="1"/>
  <c r="C192" i="12"/>
  <c r="E192" i="12" s="1"/>
  <c r="F191" i="12"/>
  <c r="G191" i="12" s="1"/>
  <c r="H191" i="12" s="1"/>
  <c r="C191" i="12"/>
  <c r="E191" i="12" s="1"/>
  <c r="F190" i="12"/>
  <c r="G190" i="12" s="1"/>
  <c r="H190" i="12" s="1"/>
  <c r="C190" i="12"/>
  <c r="E190" i="12" s="1"/>
  <c r="F189" i="12"/>
  <c r="G189" i="12" s="1"/>
  <c r="H189" i="12" s="1"/>
  <c r="C189" i="12"/>
  <c r="E189" i="12" s="1"/>
  <c r="E634" i="12" l="1"/>
  <c r="E635" i="12" s="1"/>
  <c r="H634" i="12"/>
  <c r="H635" i="12" s="1"/>
  <c r="E614" i="12"/>
  <c r="E615" i="12" s="1"/>
  <c r="E623" i="12"/>
  <c r="E624" i="12" s="1"/>
  <c r="G621" i="12"/>
  <c r="H621" i="12" s="1"/>
  <c r="G622" i="12"/>
  <c r="H622" i="12" s="1"/>
  <c r="H614" i="12"/>
  <c r="H615" i="12" s="1"/>
  <c r="E786" i="12"/>
  <c r="E787" i="12" s="1"/>
  <c r="E811" i="12" s="1"/>
  <c r="H456" i="12"/>
  <c r="H457" i="12" s="1"/>
  <c r="H786" i="12"/>
  <c r="H787" i="12" s="1"/>
  <c r="H811" i="12" s="1"/>
  <c r="E558" i="12"/>
  <c r="E559" i="12" s="1"/>
  <c r="H558" i="12"/>
  <c r="H559" i="12" s="1"/>
  <c r="E552" i="12"/>
  <c r="E553" i="12" s="1"/>
  <c r="H552" i="12"/>
  <c r="H553" i="12" s="1"/>
  <c r="G512" i="12"/>
  <c r="H512" i="12" s="1"/>
  <c r="E494" i="12"/>
  <c r="E495" i="12" s="1"/>
  <c r="G516" i="12"/>
  <c r="H516" i="12" s="1"/>
  <c r="E526" i="12"/>
  <c r="E527" i="12" s="1"/>
  <c r="H526" i="12"/>
  <c r="H527" i="12" s="1"/>
  <c r="E514" i="12"/>
  <c r="E518" i="12"/>
  <c r="E508" i="12"/>
  <c r="E509" i="12" s="1"/>
  <c r="H508" i="12"/>
  <c r="H509" i="12" s="1"/>
  <c r="G513" i="12"/>
  <c r="H513" i="12" s="1"/>
  <c r="G517" i="12"/>
  <c r="H517" i="12" s="1"/>
  <c r="E511" i="12"/>
  <c r="E515" i="12"/>
  <c r="H494" i="12"/>
  <c r="H495" i="12" s="1"/>
  <c r="E488" i="12"/>
  <c r="E489" i="12" s="1"/>
  <c r="H488" i="12"/>
  <c r="H489" i="12" s="1"/>
  <c r="H482" i="12"/>
  <c r="H483" i="12" s="1"/>
  <c r="E482" i="12"/>
  <c r="E483" i="12" s="1"/>
  <c r="H465" i="12"/>
  <c r="H466" i="12" s="1"/>
  <c r="E465" i="12"/>
  <c r="E466" i="12" s="1"/>
  <c r="E454" i="12"/>
  <c r="E455" i="12"/>
  <c r="H445" i="12"/>
  <c r="H446" i="12" s="1"/>
  <c r="E438" i="12"/>
  <c r="E445" i="12" s="1"/>
  <c r="E446" i="12" s="1"/>
  <c r="H354" i="12"/>
  <c r="H355" i="12" s="1"/>
  <c r="E354" i="12"/>
  <c r="E355" i="12" s="1"/>
  <c r="E378" i="12"/>
  <c r="E379" i="12" s="1"/>
  <c r="H378" i="12"/>
  <c r="H379" i="12" s="1"/>
  <c r="E345" i="12"/>
  <c r="E346" i="12" s="1"/>
  <c r="H345" i="12"/>
  <c r="H346" i="12" s="1"/>
  <c r="H387" i="12"/>
  <c r="E387" i="12"/>
  <c r="E256" i="12"/>
  <c r="E257" i="12" s="1"/>
  <c r="H266" i="12"/>
  <c r="H267" i="12" s="1"/>
  <c r="E318" i="12"/>
  <c r="E319" i="12" s="1"/>
  <c r="H318" i="12"/>
  <c r="H319" i="12" s="1"/>
  <c r="E312" i="12"/>
  <c r="E313" i="12" s="1"/>
  <c r="G293" i="12"/>
  <c r="H293" i="12" s="1"/>
  <c r="G297" i="12"/>
  <c r="H297" i="12" s="1"/>
  <c r="H312" i="12"/>
  <c r="H313" i="12" s="1"/>
  <c r="E295" i="12"/>
  <c r="E299" i="12"/>
  <c r="G294" i="12"/>
  <c r="H294" i="12" s="1"/>
  <c r="G298" i="12"/>
  <c r="H298" i="12" s="1"/>
  <c r="E292" i="12"/>
  <c r="E296" i="12"/>
  <c r="E266" i="12"/>
  <c r="E267" i="12" s="1"/>
  <c r="E289" i="12"/>
  <c r="E290" i="12" s="1"/>
  <c r="H289" i="12"/>
  <c r="H290" i="12" s="1"/>
  <c r="G254" i="12"/>
  <c r="H254" i="12" s="1"/>
  <c r="G255" i="12"/>
  <c r="H255" i="12" s="1"/>
  <c r="E249" i="12"/>
  <c r="E250" i="12" s="1"/>
  <c r="H249" i="12"/>
  <c r="H250" i="12" s="1"/>
  <c r="H233" i="12"/>
  <c r="H234" i="12" s="1"/>
  <c r="E233" i="12"/>
  <c r="E234" i="12" s="1"/>
  <c r="E243" i="12"/>
  <c r="E244" i="12" s="1"/>
  <c r="E221" i="12"/>
  <c r="E222" i="12" s="1"/>
  <c r="H243" i="12"/>
  <c r="H244" i="12" s="1"/>
  <c r="H221" i="12"/>
  <c r="H222" i="12" s="1"/>
  <c r="E202" i="12"/>
  <c r="E203" i="12" s="1"/>
  <c r="H202" i="12"/>
  <c r="H203" i="12" s="1"/>
  <c r="H196" i="12"/>
  <c r="H197" i="12" s="1"/>
  <c r="E196" i="12"/>
  <c r="E197" i="12" s="1"/>
  <c r="E178" i="12"/>
  <c r="H182" i="12"/>
  <c r="H183" i="12"/>
  <c r="C183" i="12"/>
  <c r="E183" i="12" s="1"/>
  <c r="C182" i="12"/>
  <c r="E182" i="12" s="1"/>
  <c r="G163" i="12"/>
  <c r="H163" i="12" s="1"/>
  <c r="G164" i="12"/>
  <c r="H164" i="12" s="1"/>
  <c r="G165" i="12"/>
  <c r="H165" i="12" s="1"/>
  <c r="G166" i="12"/>
  <c r="H166" i="12" s="1"/>
  <c r="G167" i="12"/>
  <c r="H167" i="12" s="1"/>
  <c r="C163" i="12"/>
  <c r="E163" i="12" s="1"/>
  <c r="C164" i="12"/>
  <c r="E164" i="12" s="1"/>
  <c r="C165" i="12"/>
  <c r="E165" i="12" s="1"/>
  <c r="C166" i="12"/>
  <c r="E166" i="12" s="1"/>
  <c r="C167" i="12"/>
  <c r="E167" i="12" s="1"/>
  <c r="G156" i="12"/>
  <c r="H156" i="12" s="1"/>
  <c r="C156" i="12"/>
  <c r="E156" i="12" s="1"/>
  <c r="G155" i="12"/>
  <c r="H155" i="12" s="1"/>
  <c r="C155" i="12"/>
  <c r="E155" i="12" s="1"/>
  <c r="G154" i="12"/>
  <c r="H154" i="12" s="1"/>
  <c r="C154" i="12"/>
  <c r="E154" i="12" s="1"/>
  <c r="G153" i="12"/>
  <c r="H153" i="12" s="1"/>
  <c r="C153" i="12"/>
  <c r="E153" i="12" s="1"/>
  <c r="G152" i="12"/>
  <c r="H152" i="12" s="1"/>
  <c r="C152" i="12"/>
  <c r="E152" i="12" s="1"/>
  <c r="G151" i="12"/>
  <c r="H151" i="12" s="1"/>
  <c r="C151" i="12"/>
  <c r="E151" i="12" s="1"/>
  <c r="G148" i="12"/>
  <c r="H148" i="12" s="1"/>
  <c r="H149" i="12" s="1"/>
  <c r="C148" i="12"/>
  <c r="E148" i="12" s="1"/>
  <c r="G132" i="12"/>
  <c r="H132" i="12" s="1"/>
  <c r="C132" i="12"/>
  <c r="E132" i="12" s="1"/>
  <c r="G131" i="12"/>
  <c r="H131" i="12" s="1"/>
  <c r="C131" i="12"/>
  <c r="E131" i="12" s="1"/>
  <c r="G130" i="12"/>
  <c r="H130" i="12" s="1"/>
  <c r="C130" i="12"/>
  <c r="E130" i="12" s="1"/>
  <c r="G121" i="12"/>
  <c r="H121" i="12" s="1"/>
  <c r="G124" i="12"/>
  <c r="H124" i="12" s="1"/>
  <c r="G125" i="12"/>
  <c r="H125" i="12" s="1"/>
  <c r="G126" i="12"/>
  <c r="H126" i="12" s="1"/>
  <c r="C124" i="12"/>
  <c r="E124" i="12" s="1"/>
  <c r="C125" i="12"/>
  <c r="E125" i="12" s="1"/>
  <c r="C126" i="12"/>
  <c r="E126" i="12" s="1"/>
  <c r="G123" i="12"/>
  <c r="H123" i="12" s="1"/>
  <c r="C123" i="12"/>
  <c r="E123" i="12" s="1"/>
  <c r="G122" i="12"/>
  <c r="H122" i="12" s="1"/>
  <c r="C122" i="12"/>
  <c r="E122" i="12" s="1"/>
  <c r="C121" i="12"/>
  <c r="E121" i="12" s="1"/>
  <c r="G106" i="12"/>
  <c r="H106" i="12" s="1"/>
  <c r="C106" i="12"/>
  <c r="E106" i="12" s="1"/>
  <c r="G105" i="12"/>
  <c r="H105" i="12" s="1"/>
  <c r="C105" i="12"/>
  <c r="E105" i="12" s="1"/>
  <c r="G104" i="12"/>
  <c r="H104" i="12" s="1"/>
  <c r="C104" i="12"/>
  <c r="E104" i="12" s="1"/>
  <c r="G103" i="12"/>
  <c r="H103" i="12" s="1"/>
  <c r="C103" i="12"/>
  <c r="E103" i="12" s="1"/>
  <c r="G102" i="12"/>
  <c r="H102" i="12" s="1"/>
  <c r="C102" i="12"/>
  <c r="E102" i="12" s="1"/>
  <c r="H82" i="12"/>
  <c r="E82" i="12"/>
  <c r="E115" i="12"/>
  <c r="E114" i="12"/>
  <c r="H111" i="12"/>
  <c r="E111" i="12"/>
  <c r="H110" i="12"/>
  <c r="E110" i="12"/>
  <c r="C79" i="12"/>
  <c r="G79" i="12" s="1"/>
  <c r="H79" i="12" s="1"/>
  <c r="C78" i="12"/>
  <c r="G78" i="12" s="1"/>
  <c r="H78" i="12" s="1"/>
  <c r="H76" i="12"/>
  <c r="E76" i="12"/>
  <c r="G73" i="12"/>
  <c r="H73" i="12" s="1"/>
  <c r="E73" i="12"/>
  <c r="F72" i="12"/>
  <c r="G72" i="12" s="1"/>
  <c r="H72" i="12" s="1"/>
  <c r="C72" i="12"/>
  <c r="E72" i="12" s="1"/>
  <c r="H71" i="12"/>
  <c r="F71" i="12"/>
  <c r="C71" i="12"/>
  <c r="E71" i="12" s="1"/>
  <c r="F70" i="12"/>
  <c r="G70" i="12" s="1"/>
  <c r="H70" i="12" s="1"/>
  <c r="E70" i="12"/>
  <c r="F69" i="12"/>
  <c r="G69" i="12" s="1"/>
  <c r="H69" i="12" s="1"/>
  <c r="E69" i="12"/>
  <c r="F68" i="12"/>
  <c r="G68" i="12" s="1"/>
  <c r="H68" i="12" s="1"/>
  <c r="C68" i="12"/>
  <c r="E68" i="12" s="1"/>
  <c r="E30" i="12"/>
  <c r="G30" i="12"/>
  <c r="H30" i="12" s="1"/>
  <c r="G62" i="12"/>
  <c r="H62" i="12" s="1"/>
  <c r="C62" i="12"/>
  <c r="E62" i="12" s="1"/>
  <c r="G21" i="12"/>
  <c r="H21" i="12" s="1"/>
  <c r="G22" i="12"/>
  <c r="G20" i="12"/>
  <c r="C21" i="12"/>
  <c r="E21" i="12" s="1"/>
  <c r="C22" i="12"/>
  <c r="C20" i="12"/>
  <c r="C25" i="12"/>
  <c r="E25" i="12" s="1"/>
  <c r="E499" i="12" l="1"/>
  <c r="K15" i="12" s="1"/>
  <c r="H499" i="12"/>
  <c r="L15" i="12" s="1"/>
  <c r="H623" i="12"/>
  <c r="H624" i="12" s="1"/>
  <c r="H519" i="12"/>
  <c r="H520" i="12" s="1"/>
  <c r="E456" i="12"/>
  <c r="E457" i="12" s="1"/>
  <c r="E519" i="12"/>
  <c r="E520" i="12" s="1"/>
  <c r="H300" i="12"/>
  <c r="H301" i="12" s="1"/>
  <c r="E300" i="12"/>
  <c r="E301" i="12" s="1"/>
  <c r="H256" i="12"/>
  <c r="H257" i="12" s="1"/>
  <c r="H258" i="12" s="1"/>
  <c r="E158" i="12"/>
  <c r="E159" i="12" s="1"/>
  <c r="H158" i="12"/>
  <c r="H159" i="12" s="1"/>
  <c r="E149" i="12"/>
  <c r="E133" i="12"/>
  <c r="E134" i="12" s="1"/>
  <c r="E127" i="12"/>
  <c r="E128" i="12" s="1"/>
  <c r="H133" i="12"/>
  <c r="H134" i="12" s="1"/>
  <c r="H127" i="12"/>
  <c r="H128" i="12" s="1"/>
  <c r="E107" i="12"/>
  <c r="E108" i="12" s="1"/>
  <c r="H107" i="12"/>
  <c r="H108" i="12" s="1"/>
  <c r="E74" i="12"/>
  <c r="E75" i="12" s="1"/>
  <c r="H74" i="12"/>
  <c r="H75" i="12" s="1"/>
  <c r="E78" i="12"/>
  <c r="E79" i="12"/>
  <c r="E112" i="12"/>
  <c r="E113" i="12" s="1"/>
  <c r="H80" i="12"/>
  <c r="H81" i="12" s="1"/>
  <c r="H112" i="12"/>
  <c r="H113" i="12" s="1"/>
  <c r="H116" i="12" l="1"/>
  <c r="N9" i="12" s="1"/>
  <c r="E116" i="12"/>
  <c r="M9" i="12" s="1"/>
  <c r="E80" i="12"/>
  <c r="E81" i="12" s="1"/>
  <c r="E83" i="12" s="1"/>
  <c r="K9" i="12" s="1"/>
  <c r="H83" i="12"/>
  <c r="L9" i="12" s="1"/>
  <c r="E1467" i="12" l="1"/>
  <c r="E1466" i="12"/>
  <c r="C1425" i="12"/>
  <c r="E1425" i="12" s="1"/>
  <c r="E1426" i="12" s="1"/>
  <c r="F1604" i="12"/>
  <c r="G1604" i="12" s="1"/>
  <c r="H1604" i="12" s="1"/>
  <c r="C1604" i="12"/>
  <c r="E1604" i="12" s="1"/>
  <c r="F1603" i="12"/>
  <c r="G1603" i="12" s="1"/>
  <c r="H1603" i="12" s="1"/>
  <c r="C1603" i="12"/>
  <c r="E1603" i="12" s="1"/>
  <c r="F1602" i="12"/>
  <c r="G1602" i="12" s="1"/>
  <c r="H1602" i="12" s="1"/>
  <c r="C1602" i="12"/>
  <c r="E1602" i="12" s="1"/>
  <c r="F1601" i="12"/>
  <c r="G1601" i="12" s="1"/>
  <c r="H1601" i="12" s="1"/>
  <c r="C1601" i="12"/>
  <c r="E1601" i="12" s="1"/>
  <c r="G1600" i="12"/>
  <c r="H1600" i="12" s="1"/>
  <c r="C1600" i="12"/>
  <c r="E1600" i="12" s="1"/>
  <c r="G1599" i="12"/>
  <c r="H1599" i="12" s="1"/>
  <c r="C1599" i="12"/>
  <c r="E1599" i="12" s="1"/>
  <c r="G1598" i="12"/>
  <c r="H1598" i="12" s="1"/>
  <c r="C1598" i="12"/>
  <c r="E1598" i="12" s="1"/>
  <c r="C1559" i="12"/>
  <c r="E1559" i="12" s="1"/>
  <c r="C1557" i="12"/>
  <c r="E1557" i="12" s="1"/>
  <c r="G1556" i="12"/>
  <c r="H1556" i="12" s="1"/>
  <c r="C1556" i="12"/>
  <c r="E1556" i="12" s="1"/>
  <c r="G1555" i="12"/>
  <c r="H1555" i="12" s="1"/>
  <c r="C1555" i="12"/>
  <c r="E1555" i="12" s="1"/>
  <c r="G1554" i="12"/>
  <c r="H1554" i="12" s="1"/>
  <c r="C1554" i="12"/>
  <c r="E1554" i="12" s="1"/>
  <c r="G1553" i="12"/>
  <c r="H1553" i="12" s="1"/>
  <c r="C1553" i="12"/>
  <c r="E1553" i="12" s="1"/>
  <c r="G1568" i="12"/>
  <c r="H1568" i="12" s="1"/>
  <c r="C1568" i="12"/>
  <c r="E1568" i="12" s="1"/>
  <c r="H1569" i="12"/>
  <c r="E1569" i="12"/>
  <c r="F1479" i="12"/>
  <c r="G1479" i="12" s="1"/>
  <c r="H1479" i="12" s="1"/>
  <c r="F1480" i="12"/>
  <c r="G1480" i="12" s="1"/>
  <c r="F1481" i="12"/>
  <c r="G1481" i="12" s="1"/>
  <c r="H1481" i="12" s="1"/>
  <c r="F1482" i="12"/>
  <c r="G1482" i="12" s="1"/>
  <c r="H1482" i="12" s="1"/>
  <c r="F1483" i="12"/>
  <c r="G1483" i="12" s="1"/>
  <c r="H1483" i="12" s="1"/>
  <c r="F1484" i="12"/>
  <c r="G1484" i="12" s="1"/>
  <c r="H1484" i="12" s="1"/>
  <c r="F1478" i="12"/>
  <c r="G1478" i="12" s="1"/>
  <c r="H1478" i="12" s="1"/>
  <c r="C1481" i="12"/>
  <c r="E1481" i="12" s="1"/>
  <c r="C1482" i="12"/>
  <c r="E1482" i="12" s="1"/>
  <c r="C1483" i="12"/>
  <c r="E1483" i="12" s="1"/>
  <c r="C1484" i="12"/>
  <c r="E1484" i="12" s="1"/>
  <c r="E1494" i="12"/>
  <c r="E1495" i="12" s="1"/>
  <c r="H1493" i="12"/>
  <c r="C1480" i="12"/>
  <c r="E1480" i="12" s="1"/>
  <c r="C1479" i="12"/>
  <c r="E1479" i="12" s="1"/>
  <c r="C1478" i="12"/>
  <c r="E1478" i="12" s="1"/>
  <c r="E1402" i="12"/>
  <c r="G1371" i="12"/>
  <c r="H1371" i="12" s="1"/>
  <c r="C1371" i="12"/>
  <c r="E1371" i="12" s="1"/>
  <c r="G1370" i="12"/>
  <c r="H1370" i="12" s="1"/>
  <c r="C1370" i="12"/>
  <c r="E1370" i="12" s="1"/>
  <c r="G1369" i="12"/>
  <c r="H1369" i="12" s="1"/>
  <c r="C1369" i="12"/>
  <c r="E1369" i="12" s="1"/>
  <c r="G1368" i="12"/>
  <c r="H1368" i="12" s="1"/>
  <c r="C1368" i="12"/>
  <c r="E1368" i="12" s="1"/>
  <c r="H1339" i="12"/>
  <c r="H1364" i="12" s="1"/>
  <c r="E1339" i="12"/>
  <c r="E1403" i="12"/>
  <c r="E1358" i="12"/>
  <c r="E1292" i="12"/>
  <c r="H1290" i="12"/>
  <c r="H1291" i="12" s="1"/>
  <c r="H1299" i="12" s="1"/>
  <c r="E1291" i="12"/>
  <c r="E1266" i="12"/>
  <c r="H1254" i="12"/>
  <c r="H1255" i="12" s="1"/>
  <c r="H1267" i="12" s="1"/>
  <c r="E1254" i="12"/>
  <c r="E1255" i="12" s="1"/>
  <c r="H1226" i="12"/>
  <c r="E1226" i="12"/>
  <c r="H1225" i="12"/>
  <c r="E1225" i="12"/>
  <c r="H1222" i="12"/>
  <c r="H1223" i="12" s="1"/>
  <c r="E1222" i="12"/>
  <c r="E1223" i="12" s="1"/>
  <c r="H1220" i="12"/>
  <c r="H1221" i="12" s="1"/>
  <c r="E1220" i="12"/>
  <c r="E1221" i="12" s="1"/>
  <c r="E1299" i="12" l="1"/>
  <c r="E1364" i="12"/>
  <c r="E1372" i="12"/>
  <c r="E1373" i="12" s="1"/>
  <c r="E1404" i="12" s="1"/>
  <c r="E1267" i="12"/>
  <c r="E1473" i="12"/>
  <c r="H1372" i="12"/>
  <c r="H1373" i="12" s="1"/>
  <c r="H1404" i="12" s="1"/>
  <c r="H1605" i="12"/>
  <c r="H1606" i="12" s="1"/>
  <c r="H1620" i="12" s="1"/>
  <c r="E1605" i="12"/>
  <c r="E1606" i="12" s="1"/>
  <c r="E1620" i="12" s="1"/>
  <c r="H1560" i="12"/>
  <c r="H1561" i="12" s="1"/>
  <c r="H1576" i="12" s="1"/>
  <c r="E1560" i="12"/>
  <c r="E1561" i="12" s="1"/>
  <c r="E1576" i="12" s="1"/>
  <c r="H1480" i="12"/>
  <c r="H1485" i="12" s="1"/>
  <c r="H1486" i="12" s="1"/>
  <c r="H1503" i="12" s="1"/>
  <c r="E1485" i="12"/>
  <c r="E1486" i="12" s="1"/>
  <c r="E1503" i="12" s="1"/>
  <c r="H1227" i="12"/>
  <c r="H1228" i="12" s="1"/>
  <c r="H1230" i="12" s="1"/>
  <c r="E1227" i="12"/>
  <c r="E1228" i="12" s="1"/>
  <c r="E1230" i="12" s="1"/>
  <c r="E1207" i="12"/>
  <c r="E1208" i="12" s="1"/>
  <c r="H1172" i="12"/>
  <c r="E1172" i="12"/>
  <c r="H1164" i="12"/>
  <c r="H1165" i="12" s="1"/>
  <c r="E1164" i="12"/>
  <c r="E1165" i="12" s="1"/>
  <c r="K31" i="12" l="1"/>
  <c r="M30" i="12"/>
  <c r="K30" i="12"/>
  <c r="K29" i="12"/>
  <c r="K28" i="12"/>
  <c r="M27" i="12"/>
  <c r="M26" i="12"/>
  <c r="N29" i="12"/>
  <c r="L29" i="12"/>
  <c r="M31" i="12"/>
  <c r="N31" i="12"/>
  <c r="L31" i="12"/>
  <c r="N30" i="12"/>
  <c r="L30" i="12"/>
  <c r="N28" i="12"/>
  <c r="N27" i="12"/>
  <c r="L28" i="12"/>
  <c r="K27" i="12"/>
  <c r="L27" i="12"/>
  <c r="N26" i="12"/>
  <c r="K26" i="12"/>
  <c r="L26" i="12"/>
  <c r="E1099" i="12"/>
  <c r="E1100" i="12" s="1"/>
  <c r="H1142" i="12"/>
  <c r="E1142" i="12"/>
  <c r="H1141" i="12"/>
  <c r="E1141" i="12"/>
  <c r="G1138" i="12"/>
  <c r="H1138" i="12" s="1"/>
  <c r="C1138" i="12"/>
  <c r="E1138" i="12" s="1"/>
  <c r="G1137" i="12"/>
  <c r="H1137" i="12" s="1"/>
  <c r="C1137" i="12"/>
  <c r="E1137" i="12" s="1"/>
  <c r="G1104" i="12"/>
  <c r="H1104" i="12" s="1"/>
  <c r="C1104" i="12"/>
  <c r="E1104" i="12" s="1"/>
  <c r="H1013" i="12"/>
  <c r="H1014" i="12" s="1"/>
  <c r="H1029" i="12" s="1"/>
  <c r="E1013" i="12"/>
  <c r="E1014" i="12" s="1"/>
  <c r="E1069" i="12"/>
  <c r="E1070" i="12" s="1"/>
  <c r="E1022" i="12"/>
  <c r="E1008" i="12"/>
  <c r="E1009" i="12" s="1"/>
  <c r="G927" i="12"/>
  <c r="H927" i="12" s="1"/>
  <c r="C927" i="12"/>
  <c r="E927" i="12" s="1"/>
  <c r="G926" i="12"/>
  <c r="H926" i="12" s="1"/>
  <c r="C926" i="12"/>
  <c r="E926" i="12" s="1"/>
  <c r="G925" i="12"/>
  <c r="H925" i="12" s="1"/>
  <c r="C925" i="12"/>
  <c r="E925" i="12" s="1"/>
  <c r="G921" i="12"/>
  <c r="H921" i="12" s="1"/>
  <c r="C921" i="12"/>
  <c r="E921" i="12" s="1"/>
  <c r="G920" i="12"/>
  <c r="H920" i="12" s="1"/>
  <c r="C920" i="12"/>
  <c r="E920" i="12" s="1"/>
  <c r="G919" i="12"/>
  <c r="H919" i="12" s="1"/>
  <c r="C919" i="12"/>
  <c r="E919" i="12" s="1"/>
  <c r="G918" i="12"/>
  <c r="H918" i="12" s="1"/>
  <c r="C918" i="12"/>
  <c r="E918" i="12" s="1"/>
  <c r="G917" i="12"/>
  <c r="H917" i="12" s="1"/>
  <c r="C917" i="12"/>
  <c r="E917" i="12" s="1"/>
  <c r="G916" i="12"/>
  <c r="H916" i="12" s="1"/>
  <c r="C916" i="12"/>
  <c r="E916" i="12" s="1"/>
  <c r="E930" i="12"/>
  <c r="G853" i="12"/>
  <c r="H853" i="12" s="1"/>
  <c r="C853" i="12"/>
  <c r="E853" i="12" s="1"/>
  <c r="G852" i="12"/>
  <c r="H852" i="12" s="1"/>
  <c r="C852" i="12"/>
  <c r="E852" i="12" s="1"/>
  <c r="G851" i="12"/>
  <c r="H851" i="12" s="1"/>
  <c r="C851" i="12"/>
  <c r="E851" i="12" s="1"/>
  <c r="H822" i="12"/>
  <c r="H827" i="12"/>
  <c r="E827" i="12"/>
  <c r="H826" i="12"/>
  <c r="E826" i="12"/>
  <c r="E824" i="12"/>
  <c r="E823" i="12"/>
  <c r="H823" i="12" s="1"/>
  <c r="E822" i="12"/>
  <c r="G819" i="12"/>
  <c r="H819" i="12" s="1"/>
  <c r="C819" i="12"/>
  <c r="E819" i="12" s="1"/>
  <c r="G818" i="12"/>
  <c r="H818" i="12" s="1"/>
  <c r="C818" i="12"/>
  <c r="E818" i="12" s="1"/>
  <c r="G817" i="12"/>
  <c r="H817" i="12" s="1"/>
  <c r="C817" i="12"/>
  <c r="E817" i="12" s="1"/>
  <c r="G816" i="12"/>
  <c r="H816" i="12" s="1"/>
  <c r="C816" i="12"/>
  <c r="E816" i="12" s="1"/>
  <c r="E873" i="12"/>
  <c r="E872" i="12"/>
  <c r="E810" i="12"/>
  <c r="E1029" i="12" l="1"/>
  <c r="H1099" i="12"/>
  <c r="H1100" i="12" s="1"/>
  <c r="M29" i="12"/>
  <c r="M28" i="12"/>
  <c r="M25" i="12"/>
  <c r="E1157" i="12"/>
  <c r="E1173" i="12" s="1"/>
  <c r="N25" i="12"/>
  <c r="H1157" i="12"/>
  <c r="H1139" i="12"/>
  <c r="H1140" i="12" s="1"/>
  <c r="E1105" i="12"/>
  <c r="E1106" i="12" s="1"/>
  <c r="H1105" i="12"/>
  <c r="H1106" i="12" s="1"/>
  <c r="E1139" i="12"/>
  <c r="E1140" i="12" s="1"/>
  <c r="E928" i="12"/>
  <c r="E929" i="12" s="1"/>
  <c r="H928" i="12"/>
  <c r="H929" i="12" s="1"/>
  <c r="H922" i="12"/>
  <c r="H923" i="12" s="1"/>
  <c r="E922" i="12"/>
  <c r="E923" i="12" s="1"/>
  <c r="H854" i="12"/>
  <c r="H855" i="12" s="1"/>
  <c r="H874" i="12" s="1"/>
  <c r="E854" i="12"/>
  <c r="E855" i="12" s="1"/>
  <c r="E874" i="12" s="1"/>
  <c r="E828" i="12"/>
  <c r="E829" i="12" s="1"/>
  <c r="H828" i="12"/>
  <c r="H829" i="12" s="1"/>
  <c r="E820" i="12"/>
  <c r="E821" i="12" s="1"/>
  <c r="H820" i="12"/>
  <c r="H821" i="12" s="1"/>
  <c r="C744" i="12"/>
  <c r="E744" i="12" s="1"/>
  <c r="G744" i="12"/>
  <c r="H744" i="12" s="1"/>
  <c r="H742" i="12"/>
  <c r="E742" i="12"/>
  <c r="E758" i="12"/>
  <c r="G734" i="12"/>
  <c r="H734" i="12" s="1"/>
  <c r="C735" i="12"/>
  <c r="E735" i="12" s="1"/>
  <c r="C734" i="12"/>
  <c r="E734" i="12" s="1"/>
  <c r="H735" i="12"/>
  <c r="G709" i="12"/>
  <c r="H709" i="12" s="1"/>
  <c r="C709" i="12"/>
  <c r="E709" i="12" s="1"/>
  <c r="G708" i="12"/>
  <c r="H708" i="12" s="1"/>
  <c r="C708" i="12"/>
  <c r="E708" i="12" s="1"/>
  <c r="G707" i="12"/>
  <c r="H707" i="12" s="1"/>
  <c r="C707" i="12"/>
  <c r="E707" i="12" s="1"/>
  <c r="G706" i="12"/>
  <c r="H706" i="12" s="1"/>
  <c r="C706" i="12"/>
  <c r="E706" i="12" s="1"/>
  <c r="G705" i="12"/>
  <c r="H705" i="12" s="1"/>
  <c r="C705" i="12"/>
  <c r="E705" i="12" s="1"/>
  <c r="H692" i="12"/>
  <c r="H701" i="12" s="1"/>
  <c r="E692" i="12"/>
  <c r="E701" i="12" s="1"/>
  <c r="C655" i="12"/>
  <c r="E655" i="12" s="1"/>
  <c r="C654" i="12"/>
  <c r="E654" i="12" s="1"/>
  <c r="G655" i="12"/>
  <c r="H655" i="12" s="1"/>
  <c r="G654" i="12"/>
  <c r="H654" i="12" s="1"/>
  <c r="G650" i="12"/>
  <c r="H650" i="12" s="1"/>
  <c r="C650" i="12"/>
  <c r="E650" i="12" s="1"/>
  <c r="G649" i="12"/>
  <c r="H649" i="12" s="1"/>
  <c r="C649" i="12"/>
  <c r="E649" i="12" s="1"/>
  <c r="G648" i="12"/>
  <c r="H648" i="12" s="1"/>
  <c r="C648" i="12"/>
  <c r="E648" i="12" s="1"/>
  <c r="G647" i="12"/>
  <c r="H647" i="12" s="1"/>
  <c r="C647" i="12"/>
  <c r="E647" i="12" s="1"/>
  <c r="G617" i="12"/>
  <c r="H617" i="12" s="1"/>
  <c r="H618" i="12" s="1"/>
  <c r="H626" i="12" s="1"/>
  <c r="C617" i="12"/>
  <c r="E617" i="12" s="1"/>
  <c r="E618" i="12" s="1"/>
  <c r="E669" i="12"/>
  <c r="E668" i="12"/>
  <c r="E619" i="12"/>
  <c r="E937" i="12" l="1"/>
  <c r="M21" i="12" s="1"/>
  <c r="H1173" i="12"/>
  <c r="L25" i="12" s="1"/>
  <c r="H937" i="12"/>
  <c r="N21" i="12" s="1"/>
  <c r="E830" i="12"/>
  <c r="K20" i="12" s="1"/>
  <c r="H1143" i="12"/>
  <c r="N24" i="12" s="1"/>
  <c r="E1143" i="12"/>
  <c r="M24" i="12" s="1"/>
  <c r="H830" i="12"/>
  <c r="L20" i="12" s="1"/>
  <c r="E626" i="12"/>
  <c r="K17" i="12" s="1"/>
  <c r="K24" i="12"/>
  <c r="K25" i="12"/>
  <c r="M23" i="12"/>
  <c r="N23" i="12"/>
  <c r="K23" i="12"/>
  <c r="N20" i="12"/>
  <c r="M20" i="12"/>
  <c r="L24" i="12"/>
  <c r="L23" i="12"/>
  <c r="N22" i="12"/>
  <c r="E710" i="12"/>
  <c r="E711" i="12" s="1"/>
  <c r="H710" i="12"/>
  <c r="H711" i="12" s="1"/>
  <c r="E750" i="12"/>
  <c r="E751" i="12" s="1"/>
  <c r="E765" i="12" s="1"/>
  <c r="H750" i="12"/>
  <c r="H751" i="12" s="1"/>
  <c r="H765" i="12" s="1"/>
  <c r="H736" i="12"/>
  <c r="H737" i="12" s="1"/>
  <c r="E656" i="12"/>
  <c r="E657" i="12" s="1"/>
  <c r="E736" i="12"/>
  <c r="E737" i="12" s="1"/>
  <c r="E651" i="12"/>
  <c r="E652" i="12" s="1"/>
  <c r="H651" i="12"/>
  <c r="H652" i="12" s="1"/>
  <c r="H656" i="12"/>
  <c r="H657" i="12" s="1"/>
  <c r="G602" i="12"/>
  <c r="H602" i="12" s="1"/>
  <c r="C602" i="12"/>
  <c r="E602" i="12" s="1"/>
  <c r="G601" i="12"/>
  <c r="H601" i="12" s="1"/>
  <c r="C601" i="12"/>
  <c r="E601" i="12" s="1"/>
  <c r="E599" i="12"/>
  <c r="G595" i="12"/>
  <c r="H595" i="12" s="1"/>
  <c r="C595" i="12"/>
  <c r="E595" i="12" s="1"/>
  <c r="G594" i="12"/>
  <c r="H594" i="12" s="1"/>
  <c r="C594" i="12"/>
  <c r="E594" i="12" s="1"/>
  <c r="F593" i="12"/>
  <c r="G593" i="12" s="1"/>
  <c r="H593" i="12" s="1"/>
  <c r="C593" i="12"/>
  <c r="E593" i="12" s="1"/>
  <c r="G592" i="12"/>
  <c r="H592" i="12" s="1"/>
  <c r="C592" i="12"/>
  <c r="E592" i="12" s="1"/>
  <c r="G591" i="12"/>
  <c r="H591" i="12" s="1"/>
  <c r="C591" i="12"/>
  <c r="E591" i="12" s="1"/>
  <c r="G590" i="12"/>
  <c r="H590" i="12" s="1"/>
  <c r="C590" i="12"/>
  <c r="E590" i="12" s="1"/>
  <c r="G589" i="12"/>
  <c r="H589" i="12" s="1"/>
  <c r="C589" i="12"/>
  <c r="E589" i="12" s="1"/>
  <c r="F588" i="12"/>
  <c r="G588" i="12" s="1"/>
  <c r="H588" i="12" s="1"/>
  <c r="C588" i="12"/>
  <c r="E588" i="12" s="1"/>
  <c r="F567" i="12"/>
  <c r="G567" i="12" s="1"/>
  <c r="H567" i="12" s="1"/>
  <c r="C567" i="12"/>
  <c r="E567" i="12" s="1"/>
  <c r="F566" i="12"/>
  <c r="G566" i="12" s="1"/>
  <c r="H566" i="12" s="1"/>
  <c r="C566" i="12"/>
  <c r="E566" i="12" s="1"/>
  <c r="F565" i="12"/>
  <c r="G565" i="12" s="1"/>
  <c r="H565" i="12" s="1"/>
  <c r="C565" i="12"/>
  <c r="E565" i="12" s="1"/>
  <c r="G561" i="12"/>
  <c r="H561" i="12" s="1"/>
  <c r="H562" i="12" s="1"/>
  <c r="C561" i="12"/>
  <c r="E561" i="12" s="1"/>
  <c r="E562" i="12" s="1"/>
  <c r="H535" i="12"/>
  <c r="G531" i="12"/>
  <c r="H531" i="12" s="1"/>
  <c r="C531" i="12"/>
  <c r="E531" i="12" s="1"/>
  <c r="G530" i="12"/>
  <c r="H530" i="12" s="1"/>
  <c r="C530" i="12"/>
  <c r="E530" i="12" s="1"/>
  <c r="G529" i="12"/>
  <c r="H529" i="12" s="1"/>
  <c r="C529" i="12"/>
  <c r="E529" i="12" s="1"/>
  <c r="H670" i="12" l="1"/>
  <c r="N17" i="12" s="1"/>
  <c r="H738" i="12"/>
  <c r="N18" i="12" s="1"/>
  <c r="E738" i="12"/>
  <c r="M18" i="12" s="1"/>
  <c r="E670" i="12"/>
  <c r="M17" i="12" s="1"/>
  <c r="M22" i="12"/>
  <c r="M19" i="12"/>
  <c r="K19" i="12"/>
  <c r="K18" i="12"/>
  <c r="N19" i="12"/>
  <c r="L18" i="12"/>
  <c r="L19" i="12"/>
  <c r="L17" i="12"/>
  <c r="H603" i="12"/>
  <c r="H604" i="12" s="1"/>
  <c r="E596" i="12"/>
  <c r="E597" i="12" s="1"/>
  <c r="H568" i="12"/>
  <c r="H569" i="12" s="1"/>
  <c r="H570" i="12" s="1"/>
  <c r="H596" i="12"/>
  <c r="H597" i="12" s="1"/>
  <c r="E568" i="12"/>
  <c r="E569" i="12" s="1"/>
  <c r="E570" i="12" s="1"/>
  <c r="E603" i="12"/>
  <c r="E604" i="12" s="1"/>
  <c r="H532" i="12"/>
  <c r="H533" i="12" s="1"/>
  <c r="E532" i="12"/>
  <c r="E533" i="12" s="1"/>
  <c r="H605" i="12" l="1"/>
  <c r="N16" i="12" s="1"/>
  <c r="E605" i="12"/>
  <c r="M16" i="12" s="1"/>
  <c r="L16" i="12"/>
  <c r="K16" i="12"/>
  <c r="E538" i="12"/>
  <c r="E535" i="12"/>
  <c r="G450" i="12"/>
  <c r="H450" i="12" s="1"/>
  <c r="C450" i="12"/>
  <c r="E450" i="12" s="1"/>
  <c r="G449" i="12"/>
  <c r="H449" i="12" s="1"/>
  <c r="C449" i="12"/>
  <c r="E449" i="12" s="1"/>
  <c r="G448" i="12"/>
  <c r="H448" i="12" s="1"/>
  <c r="C448" i="12"/>
  <c r="E448" i="12" s="1"/>
  <c r="G430" i="12"/>
  <c r="H430" i="12" s="1"/>
  <c r="C430" i="12"/>
  <c r="E430" i="12" s="1"/>
  <c r="G429" i="12"/>
  <c r="H429" i="12" s="1"/>
  <c r="C429" i="12"/>
  <c r="E429" i="12" s="1"/>
  <c r="G408" i="12"/>
  <c r="H408" i="12" s="1"/>
  <c r="G409" i="12"/>
  <c r="H409" i="12" s="1"/>
  <c r="G410" i="12"/>
  <c r="H410" i="12" s="1"/>
  <c r="G411" i="12"/>
  <c r="H411" i="12" s="1"/>
  <c r="G412" i="12"/>
  <c r="H412" i="12" s="1"/>
  <c r="G413" i="12"/>
  <c r="H413" i="12" s="1"/>
  <c r="G407" i="12"/>
  <c r="H407" i="12" s="1"/>
  <c r="C408" i="12"/>
  <c r="E408" i="12" s="1"/>
  <c r="C409" i="12"/>
  <c r="E409" i="12" s="1"/>
  <c r="C410" i="12"/>
  <c r="E410" i="12" s="1"/>
  <c r="C411" i="12"/>
  <c r="E411" i="12" s="1"/>
  <c r="C412" i="12"/>
  <c r="E412" i="12" s="1"/>
  <c r="C413" i="12"/>
  <c r="E413" i="12" s="1"/>
  <c r="C407" i="12"/>
  <c r="E407" i="12" s="1"/>
  <c r="E468" i="12"/>
  <c r="E467" i="12"/>
  <c r="H420" i="12"/>
  <c r="E420" i="12"/>
  <c r="H417" i="12"/>
  <c r="H418" i="12" s="1"/>
  <c r="G397" i="12"/>
  <c r="G396" i="12"/>
  <c r="C397" i="12"/>
  <c r="C396" i="12"/>
  <c r="G391" i="12"/>
  <c r="H391" i="12" s="1"/>
  <c r="G392" i="12"/>
  <c r="H392" i="12" s="1"/>
  <c r="G390" i="12"/>
  <c r="H390" i="12" s="1"/>
  <c r="C391" i="12"/>
  <c r="C392" i="12"/>
  <c r="C390" i="12"/>
  <c r="F333" i="12"/>
  <c r="G333" i="12" s="1"/>
  <c r="H333" i="12" s="1"/>
  <c r="F334" i="12"/>
  <c r="G334" i="12" s="1"/>
  <c r="H334" i="12" s="1"/>
  <c r="F335" i="12"/>
  <c r="G335" i="12" s="1"/>
  <c r="H335" i="12" s="1"/>
  <c r="F336" i="12"/>
  <c r="G336" i="12" s="1"/>
  <c r="H336" i="12" s="1"/>
  <c r="F337" i="12"/>
  <c r="G337" i="12" s="1"/>
  <c r="H337" i="12" s="1"/>
  <c r="F338" i="12"/>
  <c r="G338" i="12" s="1"/>
  <c r="H338" i="12" s="1"/>
  <c r="F332" i="12"/>
  <c r="C333" i="12"/>
  <c r="C334" i="12"/>
  <c r="C335" i="12"/>
  <c r="C336" i="12"/>
  <c r="E336" i="12" s="1"/>
  <c r="C337" i="12"/>
  <c r="E337" i="12" s="1"/>
  <c r="C338" i="12"/>
  <c r="E338" i="12" s="1"/>
  <c r="H451" i="12" l="1"/>
  <c r="H452" i="12" s="1"/>
  <c r="H536" i="12"/>
  <c r="H537" i="12" s="1"/>
  <c r="H540" i="12" s="1"/>
  <c r="E431" i="12"/>
  <c r="E432" i="12" s="1"/>
  <c r="E536" i="12"/>
  <c r="E537" i="12" s="1"/>
  <c r="E540" i="12" s="1"/>
  <c r="E451" i="12"/>
  <c r="E452" i="12" s="1"/>
  <c r="H393" i="12"/>
  <c r="H431" i="12"/>
  <c r="H432" i="12" s="1"/>
  <c r="H414" i="12"/>
  <c r="H415" i="12" s="1"/>
  <c r="E423" i="12"/>
  <c r="E424" i="12" s="1"/>
  <c r="H423" i="12"/>
  <c r="H424" i="12" s="1"/>
  <c r="E414" i="12"/>
  <c r="E415" i="12" s="1"/>
  <c r="F361" i="12"/>
  <c r="G361" i="12" s="1"/>
  <c r="H361" i="12" s="1"/>
  <c r="F363" i="12"/>
  <c r="G363" i="12" s="1"/>
  <c r="H363" i="12" s="1"/>
  <c r="F364" i="12"/>
  <c r="G364" i="12" s="1"/>
  <c r="H364" i="12" s="1"/>
  <c r="F360" i="12"/>
  <c r="G360" i="12" s="1"/>
  <c r="H360" i="12" s="1"/>
  <c r="C363" i="12"/>
  <c r="E363" i="12" s="1"/>
  <c r="C364" i="12"/>
  <c r="E364" i="12" s="1"/>
  <c r="C365" i="12"/>
  <c r="E365" i="12" s="1"/>
  <c r="G347" i="12"/>
  <c r="H347" i="12" s="1"/>
  <c r="H348" i="12" s="1"/>
  <c r="C347" i="12"/>
  <c r="E347" i="12" s="1"/>
  <c r="E348" i="12" s="1"/>
  <c r="H401" i="12"/>
  <c r="E401" i="12"/>
  <c r="H400" i="12"/>
  <c r="E400" i="12"/>
  <c r="H397" i="12"/>
  <c r="E397" i="12"/>
  <c r="H396" i="12"/>
  <c r="E396" i="12"/>
  <c r="E392" i="12"/>
  <c r="E391" i="12"/>
  <c r="E390" i="12"/>
  <c r="E335" i="12"/>
  <c r="E334" i="12"/>
  <c r="E333" i="12"/>
  <c r="G332" i="12"/>
  <c r="H332" i="12" s="1"/>
  <c r="H339" i="12" s="1"/>
  <c r="C332" i="12"/>
  <c r="E332" i="12" s="1"/>
  <c r="G365" i="12"/>
  <c r="H365" i="12" s="1"/>
  <c r="G362" i="12"/>
  <c r="H362" i="12" s="1"/>
  <c r="C362" i="12"/>
  <c r="E362" i="12" s="1"/>
  <c r="C361" i="12"/>
  <c r="E361" i="12" s="1"/>
  <c r="C360" i="12"/>
  <c r="E360" i="12" s="1"/>
  <c r="H323" i="12"/>
  <c r="G321" i="12"/>
  <c r="H321" i="12" s="1"/>
  <c r="E321" i="12"/>
  <c r="E324" i="12" s="1"/>
  <c r="E327" i="12" s="1"/>
  <c r="M12" i="12" s="1"/>
  <c r="G276" i="12"/>
  <c r="H276" i="12" s="1"/>
  <c r="G277" i="12"/>
  <c r="H277" i="12" s="1"/>
  <c r="G275" i="12"/>
  <c r="H275" i="12" s="1"/>
  <c r="C277" i="12"/>
  <c r="E277" i="12" s="1"/>
  <c r="C276" i="12"/>
  <c r="E276" i="12" s="1"/>
  <c r="C275" i="12"/>
  <c r="E275" i="12" s="1"/>
  <c r="G270" i="12"/>
  <c r="H270" i="12" s="1"/>
  <c r="H271" i="12" s="1"/>
  <c r="C270" i="12"/>
  <c r="E270" i="12" s="1"/>
  <c r="E271" i="12" s="1"/>
  <c r="H273" i="12"/>
  <c r="E425" i="12" l="1"/>
  <c r="K14" i="12" s="1"/>
  <c r="H469" i="12"/>
  <c r="N14" i="12" s="1"/>
  <c r="H425" i="12"/>
  <c r="L14" i="12" s="1"/>
  <c r="E469" i="12"/>
  <c r="M14" i="12" s="1"/>
  <c r="H324" i="12"/>
  <c r="H327" i="12" s="1"/>
  <c r="M15" i="12"/>
  <c r="E393" i="12"/>
  <c r="E394" i="12" s="1"/>
  <c r="N15" i="12"/>
  <c r="E339" i="12"/>
  <c r="E340" i="12" s="1"/>
  <c r="E356" i="12" s="1"/>
  <c r="H388" i="12"/>
  <c r="E366" i="12"/>
  <c r="E367" i="12" s="1"/>
  <c r="H398" i="12"/>
  <c r="H399" i="12" s="1"/>
  <c r="E398" i="12"/>
  <c r="E399" i="12" s="1"/>
  <c r="E388" i="12"/>
  <c r="H340" i="12"/>
  <c r="H356" i="12" s="1"/>
  <c r="H394" i="12"/>
  <c r="H366" i="12"/>
  <c r="H367" i="12" s="1"/>
  <c r="E278" i="12"/>
  <c r="E279" i="12" s="1"/>
  <c r="E280" i="12" s="1"/>
  <c r="H278" i="12"/>
  <c r="H279" i="12" s="1"/>
  <c r="H280" i="12" s="1"/>
  <c r="H402" i="12" l="1"/>
  <c r="N13" i="12" s="1"/>
  <c r="E402" i="12"/>
  <c r="K13" i="12"/>
  <c r="L13" i="12"/>
  <c r="N12" i="12"/>
  <c r="L12" i="12"/>
  <c r="K12" i="12"/>
  <c r="E252" i="12"/>
  <c r="E251" i="12"/>
  <c r="G211" i="12"/>
  <c r="H211" i="12" s="1"/>
  <c r="H212" i="12" s="1"/>
  <c r="C211" i="12"/>
  <c r="E211" i="12" s="1"/>
  <c r="E212" i="12" s="1"/>
  <c r="F207" i="12"/>
  <c r="G207" i="12" s="1"/>
  <c r="F208" i="12"/>
  <c r="G208" i="12" s="1"/>
  <c r="F206" i="12"/>
  <c r="G206" i="12" s="1"/>
  <c r="C207" i="12"/>
  <c r="C208" i="12"/>
  <c r="C206" i="12"/>
  <c r="E258" i="12" l="1"/>
  <c r="M11" i="12" s="1"/>
  <c r="M13" i="12"/>
  <c r="H208" i="12"/>
  <c r="E208" i="12"/>
  <c r="H207" i="12"/>
  <c r="E207" i="12"/>
  <c r="H206" i="12"/>
  <c r="E206" i="12"/>
  <c r="H204" i="12"/>
  <c r="H179" i="12"/>
  <c r="H178" i="12"/>
  <c r="G162" i="12"/>
  <c r="H162" i="12" s="1"/>
  <c r="G161" i="12"/>
  <c r="H161" i="12" s="1"/>
  <c r="C162" i="12"/>
  <c r="E162" i="12" s="1"/>
  <c r="C161" i="12"/>
  <c r="E161" i="12" s="1"/>
  <c r="E168" i="12" s="1"/>
  <c r="E179" i="12"/>
  <c r="E180" i="12" s="1"/>
  <c r="G174" i="12"/>
  <c r="H174" i="12" s="1"/>
  <c r="C174" i="12"/>
  <c r="E174" i="12" s="1"/>
  <c r="G173" i="12"/>
  <c r="H173" i="12" s="1"/>
  <c r="C173" i="12"/>
  <c r="E173" i="12" s="1"/>
  <c r="G172" i="12"/>
  <c r="H172" i="12" s="1"/>
  <c r="C172" i="12"/>
  <c r="E172" i="12" s="1"/>
  <c r="G171" i="12"/>
  <c r="H171" i="12" s="1"/>
  <c r="C171" i="12"/>
  <c r="E171" i="12" s="1"/>
  <c r="H140" i="12"/>
  <c r="E141" i="12"/>
  <c r="E140" i="12"/>
  <c r="H142" i="12"/>
  <c r="E142" i="12"/>
  <c r="H141" i="12"/>
  <c r="E138" i="12"/>
  <c r="H138" i="12"/>
  <c r="H168" i="12" l="1"/>
  <c r="H169" i="12" s="1"/>
  <c r="N11" i="12"/>
  <c r="E209" i="12"/>
  <c r="E210" i="12" s="1"/>
  <c r="E213" i="12" s="1"/>
  <c r="K11" i="12" s="1"/>
  <c r="E181" i="12"/>
  <c r="H209" i="12"/>
  <c r="H210" i="12" s="1"/>
  <c r="H213" i="12" s="1"/>
  <c r="H175" i="12"/>
  <c r="H176" i="12" s="1"/>
  <c r="E169" i="12"/>
  <c r="E143" i="12"/>
  <c r="E144" i="12" s="1"/>
  <c r="E145" i="12" s="1"/>
  <c r="K10" i="12" s="1"/>
  <c r="H143" i="12"/>
  <c r="H144" i="12" s="1"/>
  <c r="E175" i="12"/>
  <c r="E176" i="12" s="1"/>
  <c r="H180" i="12"/>
  <c r="H181" i="12" s="1"/>
  <c r="G136" i="12"/>
  <c r="H136" i="12" s="1"/>
  <c r="H137" i="12" s="1"/>
  <c r="C136" i="12"/>
  <c r="E136" i="12" s="1"/>
  <c r="E137" i="12" s="1"/>
  <c r="E184" i="12" l="1"/>
  <c r="M10" i="12" s="1"/>
  <c r="H184" i="12"/>
  <c r="N10" i="12" s="1"/>
  <c r="H145" i="12"/>
  <c r="L11" i="12"/>
  <c r="L10" i="12" l="1"/>
  <c r="H50" i="12"/>
  <c r="H51" i="12" s="1"/>
  <c r="E50" i="12"/>
  <c r="E51" i="12" s="1"/>
  <c r="G59" i="12"/>
  <c r="H59" i="12" s="1"/>
  <c r="C59" i="12"/>
  <c r="E59" i="12" s="1"/>
  <c r="G58" i="12"/>
  <c r="H58" i="12" s="1"/>
  <c r="C58" i="12"/>
  <c r="E58" i="12" s="1"/>
  <c r="G57" i="12"/>
  <c r="H57" i="12" s="1"/>
  <c r="C57" i="12"/>
  <c r="E57" i="12" s="1"/>
  <c r="G56" i="12"/>
  <c r="H56" i="12" s="1"/>
  <c r="C56" i="12"/>
  <c r="E56" i="12" s="1"/>
  <c r="H55" i="12"/>
  <c r="E55" i="12"/>
  <c r="G54" i="12"/>
  <c r="H54" i="12" s="1"/>
  <c r="C54" i="12"/>
  <c r="E54" i="12" s="1"/>
  <c r="H53" i="12"/>
  <c r="E53" i="12"/>
  <c r="E35" i="12"/>
  <c r="C37" i="12"/>
  <c r="E37" i="12" s="1"/>
  <c r="C38" i="12"/>
  <c r="E38" i="12" s="1"/>
  <c r="C39" i="12"/>
  <c r="E39" i="12" s="1"/>
  <c r="C40" i="12"/>
  <c r="E40" i="12" s="1"/>
  <c r="E36" i="12"/>
  <c r="G35" i="12"/>
  <c r="H35" i="12" s="1"/>
  <c r="G37" i="12"/>
  <c r="H37" i="12" s="1"/>
  <c r="G38" i="12"/>
  <c r="H38" i="12" s="1"/>
  <c r="G39" i="12"/>
  <c r="H39" i="12" s="1"/>
  <c r="G40" i="12"/>
  <c r="H40" i="12" s="1"/>
  <c r="H34" i="12"/>
  <c r="E31" i="12"/>
  <c r="E32" i="12" s="1"/>
  <c r="G46" i="12"/>
  <c r="H46" i="12" s="1"/>
  <c r="C46" i="12"/>
  <c r="E46" i="12" s="1"/>
  <c r="G45" i="12"/>
  <c r="H45" i="12" s="1"/>
  <c r="C45" i="12"/>
  <c r="E45" i="12" s="1"/>
  <c r="G44" i="12"/>
  <c r="H44" i="12" s="1"/>
  <c r="C44" i="12"/>
  <c r="E44" i="12" s="1"/>
  <c r="H36" i="12"/>
  <c r="E34" i="12"/>
  <c r="H22" i="12"/>
  <c r="E22" i="12"/>
  <c r="H20" i="12"/>
  <c r="E20" i="12"/>
  <c r="H17" i="12"/>
  <c r="H18" i="12" s="1"/>
  <c r="E17" i="12"/>
  <c r="E18" i="12" s="1"/>
  <c r="E15" i="12"/>
  <c r="E16" i="12" s="1"/>
  <c r="H12" i="12"/>
  <c r="E12" i="12"/>
  <c r="H11" i="12"/>
  <c r="E11" i="12"/>
  <c r="H10" i="12"/>
  <c r="E10" i="12"/>
  <c r="H9" i="12"/>
  <c r="E9" i="12"/>
  <c r="H8" i="12"/>
  <c r="E8" i="12"/>
  <c r="H23" i="12" l="1"/>
  <c r="H24" i="12" s="1"/>
  <c r="E60" i="12"/>
  <c r="E61" i="12" s="1"/>
  <c r="H47" i="12"/>
  <c r="H48" i="12" s="1"/>
  <c r="H60" i="12"/>
  <c r="H61" i="12" s="1"/>
  <c r="H41" i="12"/>
  <c r="H42" i="12" s="1"/>
  <c r="E41" i="12"/>
  <c r="E42" i="12" s="1"/>
  <c r="H31" i="12"/>
  <c r="H32" i="12" s="1"/>
  <c r="E47" i="12"/>
  <c r="E48" i="12" s="1"/>
  <c r="E13" i="12"/>
  <c r="E14" i="12" s="1"/>
  <c r="E23" i="12"/>
  <c r="E24" i="12" s="1"/>
  <c r="H13" i="12"/>
  <c r="H14" i="12" s="1"/>
  <c r="E63" i="12" l="1"/>
  <c r="H63" i="12"/>
  <c r="E26" i="12"/>
  <c r="L8" i="12" l="1"/>
  <c r="K8" i="12"/>
  <c r="N8" i="12"/>
  <c r="N32" i="12" s="1"/>
  <c r="M8" i="12"/>
  <c r="M32" i="12" s="1"/>
</calcChain>
</file>

<file path=xl/sharedStrings.xml><?xml version="1.0" encoding="utf-8"?>
<sst xmlns="http://schemas.openxmlformats.org/spreadsheetml/2006/main" count="3122" uniqueCount="243">
  <si>
    <t>молоко</t>
  </si>
  <si>
    <t>соль</t>
  </si>
  <si>
    <t>сахар</t>
  </si>
  <si>
    <t>рис</t>
  </si>
  <si>
    <t>масло сл</t>
  </si>
  <si>
    <t>на 100пор</t>
  </si>
  <si>
    <t>цена</t>
  </si>
  <si>
    <t>итого</t>
  </si>
  <si>
    <t>цена блюда</t>
  </si>
  <si>
    <t>сыр</t>
  </si>
  <si>
    <t>хлеб</t>
  </si>
  <si>
    <t>чай заварка</t>
  </si>
  <si>
    <t>сах</t>
  </si>
  <si>
    <t>сумма</t>
  </si>
  <si>
    <t>на 100 пор</t>
  </si>
  <si>
    <t>завтрак</t>
  </si>
  <si>
    <t>обед</t>
  </si>
  <si>
    <t>капуста</t>
  </si>
  <si>
    <t>картофель</t>
  </si>
  <si>
    <t>морковь</t>
  </si>
  <si>
    <t>свекла</t>
  </si>
  <si>
    <t>масло раст</t>
  </si>
  <si>
    <t>сметана</t>
  </si>
  <si>
    <t>соус том</t>
  </si>
  <si>
    <t>мясо</t>
  </si>
  <si>
    <t>лук</t>
  </si>
  <si>
    <t>мука</t>
  </si>
  <si>
    <t>гречка отварная</t>
  </si>
  <si>
    <t xml:space="preserve">лимон </t>
  </si>
  <si>
    <t>150/30</t>
  </si>
  <si>
    <t>творог</t>
  </si>
  <si>
    <t>манка или мука</t>
  </si>
  <si>
    <t>какао</t>
  </si>
  <si>
    <t>салат из свеклы</t>
  </si>
  <si>
    <t>курица</t>
  </si>
  <si>
    <t>100/5</t>
  </si>
  <si>
    <t xml:space="preserve">макароны  </t>
  </si>
  <si>
    <t xml:space="preserve">рис  </t>
  </si>
  <si>
    <t>компот из кураги</t>
  </si>
  <si>
    <t>яйцо</t>
  </si>
  <si>
    <t>горох</t>
  </si>
  <si>
    <t>курага</t>
  </si>
  <si>
    <t>пельмени</t>
  </si>
  <si>
    <t>соус</t>
  </si>
  <si>
    <t>гуляш</t>
  </si>
  <si>
    <t>перловка</t>
  </si>
  <si>
    <t>горбуша</t>
  </si>
  <si>
    <t>гречка</t>
  </si>
  <si>
    <t>печень</t>
  </si>
  <si>
    <t>1 день</t>
  </si>
  <si>
    <t>стоимость</t>
  </si>
  <si>
    <t>чай с сахаром</t>
  </si>
  <si>
    <t>2 день</t>
  </si>
  <si>
    <t>3 день</t>
  </si>
  <si>
    <t>4 день</t>
  </si>
  <si>
    <t>хлеб пшеничный 2 с</t>
  </si>
  <si>
    <t>хлеб ржаной бородинский</t>
  </si>
  <si>
    <t>5 день</t>
  </si>
  <si>
    <t>6 день</t>
  </si>
  <si>
    <t>пшено</t>
  </si>
  <si>
    <t>7 день</t>
  </si>
  <si>
    <t>8 день</t>
  </si>
  <si>
    <t>9 день</t>
  </si>
  <si>
    <t>сок фруктовый</t>
  </si>
  <si>
    <t>10 день</t>
  </si>
  <si>
    <t>напиток лимонный</t>
  </si>
  <si>
    <t>макаронные изделия</t>
  </si>
  <si>
    <t>масло растительное</t>
  </si>
  <si>
    <t>масло сливочное</t>
  </si>
  <si>
    <t>огурец соленый</t>
  </si>
  <si>
    <t>сухофрукты</t>
  </si>
  <si>
    <t>соус томатный</t>
  </si>
  <si>
    <t>шиповник</t>
  </si>
  <si>
    <t>выход</t>
  </si>
  <si>
    <t>тефтели из говядины с рисом и соусом</t>
  </si>
  <si>
    <t>мол свежее</t>
  </si>
  <si>
    <t>зеленый горошек</t>
  </si>
  <si>
    <t>молоко свежее</t>
  </si>
  <si>
    <t>картофельное пюре</t>
  </si>
  <si>
    <t>рис отварной</t>
  </si>
  <si>
    <t>плов с мясом</t>
  </si>
  <si>
    <t>перловка отварная</t>
  </si>
  <si>
    <t>икра кабачковая</t>
  </si>
  <si>
    <t>гороховое пюре</t>
  </si>
  <si>
    <t>напиток из шиповника</t>
  </si>
  <si>
    <t>дети старше 10 лет</t>
  </si>
  <si>
    <t>дети до 10 лет</t>
  </si>
  <si>
    <t>борщ со свежей капустой, сметаной, мясом</t>
  </si>
  <si>
    <t>суп картофельный с макаронными изделиями и курицей</t>
  </si>
  <si>
    <t>щи из свежей капусты со сметаной и мясом</t>
  </si>
  <si>
    <t>суп картофельный с крупой и рыбных консервов</t>
  </si>
  <si>
    <t>суп картофельный с клецками , курицей</t>
  </si>
  <si>
    <t>свекольник с мясом, сметаной</t>
  </si>
  <si>
    <t>каша молочная рисовая</t>
  </si>
  <si>
    <t>запеканка творожная со сгущеным молоком</t>
  </si>
  <si>
    <t>мол сгущенное</t>
  </si>
  <si>
    <t>омлет натуральный с маслом</t>
  </si>
  <si>
    <t>пельмени отварные с маслом</t>
  </si>
  <si>
    <t>сайра консервированная</t>
  </si>
  <si>
    <t>кофейный напиток на молоке</t>
  </si>
  <si>
    <t>завтрак до 10л</t>
  </si>
  <si>
    <t>завтрак после 10л</t>
  </si>
  <si>
    <t>обед до 10л</t>
  </si>
  <si>
    <t>обед после 10л</t>
  </si>
  <si>
    <t xml:space="preserve">чай </t>
  </si>
  <si>
    <t>салат из свежих овощей</t>
  </si>
  <si>
    <t>помидор</t>
  </si>
  <si>
    <t>ог св</t>
  </si>
  <si>
    <t>биточки рыбные с маслом</t>
  </si>
  <si>
    <t>рыба горбуша</t>
  </si>
  <si>
    <t>молоко св</t>
  </si>
  <si>
    <t>кукуруза</t>
  </si>
  <si>
    <t xml:space="preserve">горох </t>
  </si>
  <si>
    <t>чай с сах</t>
  </si>
  <si>
    <t>котлета куринная с маслом</t>
  </si>
  <si>
    <t>филе</t>
  </si>
  <si>
    <t>рожки отварные</t>
  </si>
  <si>
    <t>помидор свежий нарезка</t>
  </si>
  <si>
    <t>рыба тушеная с овощами</t>
  </si>
  <si>
    <t>компот из с/ф</t>
  </si>
  <si>
    <t>стоиморсть</t>
  </si>
  <si>
    <t>Общий Расчет стоимости блюд</t>
  </si>
  <si>
    <t>фрукт</t>
  </si>
  <si>
    <t>батон</t>
  </si>
  <si>
    <t>мясо гов.</t>
  </si>
  <si>
    <t>салат из морской капусты</t>
  </si>
  <si>
    <t>морская капуста</t>
  </si>
  <si>
    <t>лук репчатый</t>
  </si>
  <si>
    <t>перец свежий</t>
  </si>
  <si>
    <t>50/50</t>
  </si>
  <si>
    <t>Бефстроганов из  говядины</t>
  </si>
  <si>
    <t>говядина без кости</t>
  </si>
  <si>
    <t>крахмал</t>
  </si>
  <si>
    <t>чай из шиповника</t>
  </si>
  <si>
    <t>чай</t>
  </si>
  <si>
    <t>Уха рыбацкая с крупой</t>
  </si>
  <si>
    <t>тефтели из говядины с хлебом и соусом</t>
  </si>
  <si>
    <t>100/20</t>
  </si>
  <si>
    <t>куры</t>
  </si>
  <si>
    <t>80/20</t>
  </si>
  <si>
    <t>с/ф</t>
  </si>
  <si>
    <t>масло раст.</t>
  </si>
  <si>
    <t>печенье</t>
  </si>
  <si>
    <t>салат мозайка</t>
  </si>
  <si>
    <t>зел.горошек</t>
  </si>
  <si>
    <t>яйцо куриное</t>
  </si>
  <si>
    <t>Борщ сибирский</t>
  </si>
  <si>
    <t>фасоль консерв.</t>
  </si>
  <si>
    <t>соус томат.</t>
  </si>
  <si>
    <t>говядина тушенная</t>
  </si>
  <si>
    <t>каша молочная дружба</t>
  </si>
  <si>
    <t>крупа пшено</t>
  </si>
  <si>
    <t>150/50</t>
  </si>
  <si>
    <t>томатное пюре</t>
  </si>
  <si>
    <t>огурец свежий</t>
  </si>
  <si>
    <t>чай с лимоном</t>
  </si>
  <si>
    <t>рагу овощное с мясом</t>
  </si>
  <si>
    <t>томат</t>
  </si>
  <si>
    <t>филе куриное с овощами</t>
  </si>
  <si>
    <t xml:space="preserve">филе куриное </t>
  </si>
  <si>
    <t>зел горошек</t>
  </si>
  <si>
    <t>ягоды</t>
  </si>
  <si>
    <t>11 день</t>
  </si>
  <si>
    <t>12 день</t>
  </si>
  <si>
    <t>печень тушеная в соусе</t>
  </si>
  <si>
    <t>печень говяжья</t>
  </si>
  <si>
    <t>13 день</t>
  </si>
  <si>
    <t>14 день</t>
  </si>
  <si>
    <t>котлеты мясные с маслом</t>
  </si>
  <si>
    <t>напиток из ягод</t>
  </si>
  <si>
    <t>кофейный напиток</t>
  </si>
  <si>
    <t>сельдь с луком</t>
  </si>
  <si>
    <t>сельдь соленая</t>
  </si>
  <si>
    <t>масло растит.</t>
  </si>
  <si>
    <t>15 день</t>
  </si>
  <si>
    <t>16 день</t>
  </si>
  <si>
    <t>17 день</t>
  </si>
  <si>
    <t>18 день</t>
  </si>
  <si>
    <t>салат из свежего огурца и зеленого горошка</t>
  </si>
  <si>
    <t>горошек зел.</t>
  </si>
  <si>
    <t>19 день</t>
  </si>
  <si>
    <t>20 день</t>
  </si>
  <si>
    <t>21 день</t>
  </si>
  <si>
    <t>котлеты рубленные из птицы с соусом</t>
  </si>
  <si>
    <t>филе птицы</t>
  </si>
  <si>
    <t>оладьи из печенис морковью с соусом сметанным</t>
  </si>
  <si>
    <t>22 день</t>
  </si>
  <si>
    <t>жаркое по домашнему</t>
  </si>
  <si>
    <t>24 день</t>
  </si>
  <si>
    <t>23 день</t>
  </si>
  <si>
    <t>Суп с гречкой и мясом</t>
  </si>
  <si>
    <t>кисель из ягод</t>
  </si>
  <si>
    <t>огрец</t>
  </si>
  <si>
    <t>куры отварные с соусом</t>
  </si>
  <si>
    <t>чай с молоком и сахаром</t>
  </si>
  <si>
    <t>капуста тушеная с мясом</t>
  </si>
  <si>
    <t>подгарнировка огруц</t>
  </si>
  <si>
    <t>чай с шиповником</t>
  </si>
  <si>
    <t>фрикадельки куриные</t>
  </si>
  <si>
    <t>филе курионе</t>
  </si>
  <si>
    <t>сочни</t>
  </si>
  <si>
    <t>салат из кукурузы</t>
  </si>
  <si>
    <t>конд изделие</t>
  </si>
  <si>
    <t>сок</t>
  </si>
  <si>
    <t>рассольник Ленинградский с мясом, сметаной</t>
  </si>
  <si>
    <t>огурец</t>
  </si>
  <si>
    <t>тефтели из говядины с хлебои и соусом</t>
  </si>
  <si>
    <t>поимдор</t>
  </si>
  <si>
    <t>перец</t>
  </si>
  <si>
    <t>масло</t>
  </si>
  <si>
    <t>салат из свежего помидора и перца</t>
  </si>
  <si>
    <t>голубцы ленивые с мясом и рисом, маслом</t>
  </si>
  <si>
    <t>каша манная молочная</t>
  </si>
  <si>
    <t>манная крупа</t>
  </si>
  <si>
    <t>салат из свеклы с зеленым горошком</t>
  </si>
  <si>
    <t>рыба запеченая с томатами</t>
  </si>
  <si>
    <t>тефтели рыбные с хлебом и маслом сливочным</t>
  </si>
  <si>
    <t>90/10</t>
  </si>
  <si>
    <t>минтай</t>
  </si>
  <si>
    <t>каша пшенная молочная</t>
  </si>
  <si>
    <t>пимодор</t>
  </si>
  <si>
    <t>сельдь с зел горошком</t>
  </si>
  <si>
    <t>горошек</t>
  </si>
  <si>
    <t>сельдь филе</t>
  </si>
  <si>
    <t>куры отварные с маслом</t>
  </si>
  <si>
    <t>сдоба</t>
  </si>
  <si>
    <t>печень по-строгановски</t>
  </si>
  <si>
    <t>сметанана</t>
  </si>
  <si>
    <t>фрикадельки мясные в томат смет соусе</t>
  </si>
  <si>
    <t>ог свежий</t>
  </si>
  <si>
    <t>куриное филе запеченое с соусом</t>
  </si>
  <si>
    <t>филе кур</t>
  </si>
  <si>
    <t>масло рас</t>
  </si>
  <si>
    <t>суп картофельный с бобовыми и птицей</t>
  </si>
  <si>
    <t>карбонат</t>
  </si>
  <si>
    <t>рассольник Ленинградский с птицей, сметаной</t>
  </si>
  <si>
    <t>салат из свежих помидор</t>
  </si>
  <si>
    <t>карбонад</t>
  </si>
  <si>
    <t xml:space="preserve">щи из свежей капусты со сметаной </t>
  </si>
  <si>
    <t>Расчет стоимости 1-х блюд</t>
  </si>
  <si>
    <t xml:space="preserve"> Расчет стоимости 2-х блюд</t>
  </si>
  <si>
    <t>Рассчет сентябрь 2023</t>
  </si>
  <si>
    <t>Приложение 1 к приказу №228 от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</si>
</sst>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1" xfId="0" applyFont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2" fillId="0" borderId="8" xfId="0" applyNumberFormat="1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0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2" fillId="0" borderId="26" xfId="0" applyFont="1" applyBorder="1"/>
    <xf numFmtId="0" fontId="0" fillId="0" borderId="17" xfId="0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7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14" xfId="0" applyFont="1" applyBorder="1"/>
    <xf numFmtId="0" fontId="0" fillId="0" borderId="13" xfId="0" applyFont="1" applyBorder="1"/>
    <xf numFmtId="2" fontId="2" fillId="0" borderId="13" xfId="0" applyNumberFormat="1" applyFont="1" applyBorder="1"/>
    <xf numFmtId="2" fontId="4" fillId="0" borderId="11" xfId="0" applyNumberFormat="1" applyFont="1" applyBorder="1"/>
    <xf numFmtId="0" fontId="5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2" fillId="0" borderId="31" xfId="0" applyFont="1" applyFill="1" applyBorder="1"/>
    <xf numFmtId="0" fontId="0" fillId="0" borderId="31" xfId="0" applyBorder="1"/>
    <xf numFmtId="0" fontId="2" fillId="0" borderId="31" xfId="0" applyFont="1" applyBorder="1"/>
    <xf numFmtId="0" fontId="2" fillId="0" borderId="30" xfId="0" applyFont="1" applyBorder="1"/>
    <xf numFmtId="0" fontId="2" fillId="0" borderId="32" xfId="0" applyFont="1" applyBorder="1"/>
    <xf numFmtId="2" fontId="2" fillId="0" borderId="14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5" fillId="0" borderId="7" xfId="0" applyFont="1" applyBorder="1" applyAlignment="1">
      <alignment wrapText="1"/>
    </xf>
    <xf numFmtId="0" fontId="0" fillId="0" borderId="27" xfId="0" applyBorder="1"/>
    <xf numFmtId="0" fontId="2" fillId="0" borderId="5" xfId="0" applyFont="1" applyFill="1" applyBorder="1"/>
    <xf numFmtId="0" fontId="2" fillId="0" borderId="13" xfId="0" applyFont="1" applyFill="1" applyBorder="1"/>
    <xf numFmtId="0" fontId="6" fillId="0" borderId="7" xfId="0" applyFont="1" applyBorder="1" applyAlignment="1">
      <alignment wrapText="1"/>
    </xf>
    <xf numFmtId="0" fontId="0" fillId="0" borderId="19" xfId="0" applyBorder="1"/>
    <xf numFmtId="0" fontId="0" fillId="0" borderId="1" xfId="0" applyFont="1" applyBorder="1"/>
    <xf numFmtId="0" fontId="0" fillId="0" borderId="7" xfId="0" applyFill="1" applyBorder="1"/>
    <xf numFmtId="0" fontId="0" fillId="0" borderId="1" xfId="0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0" fillId="2" borderId="1" xfId="0" applyFill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2" xfId="0" applyBorder="1"/>
    <xf numFmtId="0" fontId="2" fillId="0" borderId="2" xfId="0" applyFont="1" applyBorder="1"/>
    <xf numFmtId="0" fontId="2" fillId="0" borderId="25" xfId="0" applyFont="1" applyBorder="1"/>
    <xf numFmtId="0" fontId="2" fillId="0" borderId="34" xfId="0" applyFont="1" applyBorder="1"/>
    <xf numFmtId="0" fontId="0" fillId="0" borderId="1" xfId="0" applyFont="1" applyBorder="1" applyAlignment="1">
      <alignment wrapText="1"/>
    </xf>
    <xf numFmtId="0" fontId="0" fillId="0" borderId="3" xfId="0" applyFont="1" applyBorder="1"/>
    <xf numFmtId="2" fontId="0" fillId="0" borderId="3" xfId="0" applyNumberFormat="1" applyFont="1" applyBorder="1"/>
    <xf numFmtId="0" fontId="2" fillId="0" borderId="33" xfId="0" applyFont="1" applyFill="1" applyBorder="1"/>
    <xf numFmtId="0" fontId="2" fillId="0" borderId="36" xfId="0" applyFont="1" applyFill="1" applyBorder="1"/>
    <xf numFmtId="0" fontId="0" fillId="0" borderId="36" xfId="0" applyBorder="1"/>
    <xf numFmtId="0" fontId="2" fillId="0" borderId="36" xfId="0" applyFont="1" applyBorder="1"/>
    <xf numFmtId="0" fontId="2" fillId="0" borderId="37" xfId="0" applyFont="1" applyFill="1" applyBorder="1"/>
    <xf numFmtId="0" fontId="0" fillId="0" borderId="1" xfId="0" applyFont="1" applyFill="1" applyBorder="1"/>
    <xf numFmtId="0" fontId="5" fillId="0" borderId="26" xfId="0" applyFont="1" applyBorder="1" applyAlignment="1">
      <alignment wrapText="1"/>
    </xf>
    <xf numFmtId="2" fontId="0" fillId="0" borderId="1" xfId="0" applyNumberFormat="1" applyFont="1" applyBorder="1"/>
    <xf numFmtId="165" fontId="2" fillId="0" borderId="10" xfId="0" applyNumberFormat="1" applyFont="1" applyBorder="1"/>
    <xf numFmtId="17" fontId="2" fillId="0" borderId="5" xfId="0" applyNumberFormat="1" applyFont="1" applyBorder="1" applyAlignment="1">
      <alignment horizontal="right"/>
    </xf>
    <xf numFmtId="16" fontId="2" fillId="0" borderId="5" xfId="0" applyNumberFormat="1" applyFont="1" applyBorder="1" applyAlignment="1">
      <alignment horizontal="right"/>
    </xf>
    <xf numFmtId="0" fontId="2" fillId="0" borderId="33" xfId="0" applyFont="1" applyBorder="1"/>
    <xf numFmtId="0" fontId="2" fillId="0" borderId="37" xfId="0" applyFont="1" applyBorder="1"/>
    <xf numFmtId="2" fontId="4" fillId="0" borderId="10" xfId="0" applyNumberFormat="1" applyFont="1" applyBorder="1"/>
    <xf numFmtId="2" fontId="2" fillId="0" borderId="32" xfId="0" applyNumberFormat="1" applyFont="1" applyBorder="1"/>
    <xf numFmtId="0" fontId="0" fillId="0" borderId="30" xfId="0" applyBorder="1"/>
    <xf numFmtId="2" fontId="2" fillId="0" borderId="31" xfId="0" applyNumberFormat="1" applyFont="1" applyBorder="1"/>
    <xf numFmtId="2" fontId="0" fillId="0" borderId="3" xfId="0" applyNumberFormat="1" applyBorder="1"/>
    <xf numFmtId="0" fontId="0" fillId="0" borderId="14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/>
    <xf numFmtId="0" fontId="0" fillId="0" borderId="15" xfId="0" applyFont="1" applyBorder="1" applyAlignment="1">
      <alignment wrapText="1"/>
    </xf>
    <xf numFmtId="0" fontId="0" fillId="0" borderId="12" xfId="0" applyFont="1" applyBorder="1" applyAlignment="1">
      <alignment wrapText="1"/>
    </xf>
    <xf numFmtId="2" fontId="0" fillId="0" borderId="13" xfId="0" applyNumberFormat="1" applyFont="1" applyBorder="1"/>
    <xf numFmtId="0" fontId="0" fillId="0" borderId="37" xfId="0" applyBorder="1"/>
    <xf numFmtId="2" fontId="2" fillId="0" borderId="17" xfId="0" applyNumberFormat="1" applyFont="1" applyBorder="1"/>
    <xf numFmtId="0" fontId="2" fillId="0" borderId="32" xfId="0" applyFont="1" applyFill="1" applyBorder="1"/>
    <xf numFmtId="0" fontId="0" fillId="0" borderId="3" xfId="0" applyFont="1" applyBorder="1" applyAlignment="1">
      <alignment wrapText="1"/>
    </xf>
    <xf numFmtId="2" fontId="4" fillId="0" borderId="13" xfId="0" applyNumberFormat="1" applyFont="1" applyBorder="1"/>
    <xf numFmtId="2" fontId="2" fillId="0" borderId="13" xfId="0" applyNumberFormat="1" applyFont="1" applyFill="1" applyBorder="1"/>
    <xf numFmtId="0" fontId="2" fillId="0" borderId="18" xfId="0" applyFont="1" applyBorder="1"/>
    <xf numFmtId="2" fontId="2" fillId="0" borderId="19" xfId="0" applyNumberFormat="1" applyFont="1" applyFill="1" applyBorder="1"/>
    <xf numFmtId="0" fontId="2" fillId="0" borderId="19" xfId="0" applyFont="1" applyFill="1" applyBorder="1"/>
    <xf numFmtId="2" fontId="2" fillId="0" borderId="20" xfId="0" applyNumberFormat="1" applyFont="1" applyFill="1" applyBorder="1"/>
    <xf numFmtId="0" fontId="0" fillId="0" borderId="25" xfId="0" applyBorder="1"/>
    <xf numFmtId="0" fontId="2" fillId="0" borderId="38" xfId="0" applyFont="1" applyBorder="1"/>
    <xf numFmtId="1" fontId="0" fillId="0" borderId="1" xfId="0" applyNumberFormat="1" applyBorder="1"/>
    <xf numFmtId="2" fontId="2" fillId="0" borderId="14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16" xfId="0" applyFont="1" applyBorder="1"/>
    <xf numFmtId="165" fontId="0" fillId="0" borderId="1" xfId="0" applyNumberFormat="1" applyBorder="1"/>
    <xf numFmtId="0" fontId="2" fillId="0" borderId="39" xfId="0" applyFont="1" applyBorder="1"/>
    <xf numFmtId="0" fontId="2" fillId="0" borderId="40" xfId="0" applyFont="1" applyBorder="1"/>
    <xf numFmtId="2" fontId="3" fillId="0" borderId="1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7" xfId="0" applyFont="1" applyBorder="1" applyAlignment="1">
      <alignment horizontal="right" wrapText="1"/>
    </xf>
    <xf numFmtId="0" fontId="0" fillId="0" borderId="17" xfId="0" applyFont="1" applyBorder="1" applyAlignment="1">
      <alignment horizontal="center" wrapText="1"/>
    </xf>
    <xf numFmtId="0" fontId="6" fillId="0" borderId="26" xfId="0" applyFont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vertical="top"/>
    </xf>
    <xf numFmtId="0" fontId="0" fillId="0" borderId="17" xfId="0" applyFont="1" applyBorder="1"/>
    <xf numFmtId="2" fontId="2" fillId="0" borderId="3" xfId="0" applyNumberFormat="1" applyFont="1" applyBorder="1"/>
    <xf numFmtId="2" fontId="2" fillId="0" borderId="16" xfId="0" applyNumberFormat="1" applyFon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35" xfId="0" applyBorder="1"/>
    <xf numFmtId="2" fontId="2" fillId="0" borderId="36" xfId="0" applyNumberFormat="1" applyFont="1" applyBorder="1"/>
    <xf numFmtId="2" fontId="2" fillId="0" borderId="37" xfId="0" applyNumberFormat="1" applyFont="1" applyBorder="1"/>
    <xf numFmtId="165" fontId="0" fillId="0" borderId="14" xfId="0" applyNumberFormat="1" applyBorder="1"/>
    <xf numFmtId="0" fontId="2" fillId="0" borderId="25" xfId="0" applyFont="1" applyBorder="1" applyAlignment="1">
      <alignment horizontal="center"/>
    </xf>
    <xf numFmtId="0" fontId="0" fillId="2" borderId="0" xfId="0" applyFill="1"/>
    <xf numFmtId="2" fontId="2" fillId="0" borderId="2" xfId="0" applyNumberFormat="1" applyFont="1" applyBorder="1"/>
    <xf numFmtId="2" fontId="2" fillId="0" borderId="38" xfId="0" applyNumberFormat="1" applyFont="1" applyBorder="1"/>
    <xf numFmtId="0" fontId="9" fillId="2" borderId="0" xfId="0" applyFont="1" applyFill="1"/>
    <xf numFmtId="0" fontId="2" fillId="0" borderId="25" xfId="0" applyFont="1" applyBorder="1" applyAlignment="1">
      <alignment horizontal="center"/>
    </xf>
    <xf numFmtId="0" fontId="2" fillId="0" borderId="42" xfId="0" applyFont="1" applyBorder="1"/>
    <xf numFmtId="0" fontId="2" fillId="0" borderId="41" xfId="0" applyFont="1" applyBorder="1"/>
    <xf numFmtId="0" fontId="0" fillId="0" borderId="27" xfId="0" applyFont="1" applyBorder="1" applyAlignment="1">
      <alignment horizontal="center" wrapText="1"/>
    </xf>
    <xf numFmtId="0" fontId="0" fillId="2" borderId="0" xfId="0" applyFont="1" applyFill="1"/>
    <xf numFmtId="0" fontId="0" fillId="0" borderId="17" xfId="0" applyFont="1" applyBorder="1" applyAlignment="1">
      <alignment horizontal="right"/>
    </xf>
    <xf numFmtId="0" fontId="0" fillId="0" borderId="15" xfId="0" applyFont="1" applyBorder="1"/>
    <xf numFmtId="0" fontId="2" fillId="2" borderId="16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8" xfId="0" applyFill="1" applyBorder="1"/>
    <xf numFmtId="2" fontId="0" fillId="2" borderId="3" xfId="0" applyNumberFormat="1" applyFill="1" applyBorder="1"/>
    <xf numFmtId="2" fontId="2" fillId="2" borderId="32" xfId="0" applyNumberFormat="1" applyFont="1" applyFill="1" applyBorder="1"/>
    <xf numFmtId="0" fontId="0" fillId="2" borderId="16" xfId="0" applyFill="1" applyBorder="1"/>
    <xf numFmtId="0" fontId="2" fillId="2" borderId="32" xfId="0" applyFont="1" applyFill="1" applyBorder="1"/>
    <xf numFmtId="2" fontId="2" fillId="2" borderId="14" xfId="0" applyNumberFormat="1" applyFont="1" applyFill="1" applyBorder="1"/>
    <xf numFmtId="0" fontId="2" fillId="2" borderId="6" xfId="0" applyFont="1" applyFill="1" applyBorder="1"/>
    <xf numFmtId="0" fontId="2" fillId="0" borderId="25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6" xfId="0" applyBorder="1"/>
    <xf numFmtId="2" fontId="4" fillId="0" borderId="19" xfId="0" applyNumberFormat="1" applyFont="1" applyBorder="1"/>
    <xf numFmtId="0" fontId="3" fillId="0" borderId="19" xfId="0" applyFont="1" applyBorder="1"/>
    <xf numFmtId="2" fontId="4" fillId="0" borderId="20" xfId="0" applyNumberFormat="1" applyFont="1" applyBorder="1"/>
    <xf numFmtId="0" fontId="4" fillId="0" borderId="32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2" borderId="0" xfId="0" applyFont="1" applyFill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0" fillId="0" borderId="27" xfId="0" applyFont="1" applyBorder="1"/>
    <xf numFmtId="0" fontId="0" fillId="0" borderId="9" xfId="0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2" borderId="3" xfId="0" applyFill="1" applyBorder="1"/>
    <xf numFmtId="0" fontId="2" fillId="2" borderId="3" xfId="0" applyFont="1" applyFill="1" applyBorder="1"/>
    <xf numFmtId="0" fontId="2" fillId="2" borderId="16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2" fontId="2" fillId="2" borderId="1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2" fontId="2" fillId="2" borderId="13" xfId="0" applyNumberFormat="1" applyFont="1" applyFill="1" applyBorder="1"/>
    <xf numFmtId="0" fontId="2" fillId="2" borderId="26" xfId="0" applyFont="1" applyFill="1" applyBorder="1"/>
    <xf numFmtId="0" fontId="2" fillId="2" borderId="17" xfId="0" applyFont="1" applyFill="1" applyBorder="1"/>
    <xf numFmtId="0" fontId="0" fillId="2" borderId="17" xfId="0" applyFill="1" applyBorder="1"/>
    <xf numFmtId="0" fontId="0" fillId="2" borderId="27" xfId="0" applyFill="1" applyBorder="1"/>
    <xf numFmtId="0" fontId="0" fillId="2" borderId="3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2" fontId="2" fillId="2" borderId="1" xfId="0" applyNumberFormat="1" applyFont="1" applyFill="1" applyBorder="1"/>
    <xf numFmtId="0" fontId="0" fillId="2" borderId="1" xfId="0" applyFont="1" applyFill="1" applyBorder="1"/>
    <xf numFmtId="0" fontId="5" fillId="2" borderId="4" xfId="0" applyFont="1" applyFill="1" applyBorder="1" applyAlignment="1">
      <alignment horizontal="left" wrapText="1"/>
    </xf>
    <xf numFmtId="0" fontId="0" fillId="2" borderId="15" xfId="0" applyFill="1" applyBorder="1"/>
    <xf numFmtId="2" fontId="2" fillId="2" borderId="31" xfId="0" applyNumberFormat="1" applyFont="1" applyFill="1" applyBorder="1"/>
    <xf numFmtId="0" fontId="5" fillId="2" borderId="4" xfId="0" applyFont="1" applyFill="1" applyBorder="1" applyAlignment="1">
      <alignment wrapText="1"/>
    </xf>
    <xf numFmtId="0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2" fontId="4" fillId="2" borderId="13" xfId="0" applyNumberFormat="1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2" xfId="0" applyFont="1" applyBorder="1"/>
    <xf numFmtId="0" fontId="2" fillId="0" borderId="25" xfId="0" applyFont="1" applyBorder="1" applyAlignment="1">
      <alignment horizontal="center"/>
    </xf>
    <xf numFmtId="0" fontId="2" fillId="2" borderId="18" xfId="0" applyFont="1" applyFill="1" applyBorder="1"/>
    <xf numFmtId="0" fontId="0" fillId="2" borderId="19" xfId="0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0" borderId="44" xfId="0" applyFont="1" applyBorder="1"/>
    <xf numFmtId="2" fontId="2" fillId="0" borderId="0" xfId="0" applyNumberFormat="1" applyFont="1" applyBorder="1"/>
    <xf numFmtId="2" fontId="2" fillId="0" borderId="45" xfId="0" applyNumberFormat="1" applyFont="1" applyBorder="1"/>
    <xf numFmtId="2" fontId="2" fillId="0" borderId="19" xfId="0" applyNumberFormat="1" applyFont="1" applyBorder="1"/>
    <xf numFmtId="0" fontId="2" fillId="0" borderId="19" xfId="0" applyFont="1" applyBorder="1"/>
    <xf numFmtId="165" fontId="2" fillId="0" borderId="20" xfId="0" applyNumberFormat="1" applyFont="1" applyBorder="1"/>
    <xf numFmtId="2" fontId="2" fillId="0" borderId="20" xfId="0" applyNumberFormat="1" applyFont="1" applyBorder="1"/>
    <xf numFmtId="0" fontId="0" fillId="0" borderId="18" xfId="0" applyBorder="1"/>
    <xf numFmtId="0" fontId="0" fillId="0" borderId="20" xfId="0" applyBorder="1"/>
    <xf numFmtId="0" fontId="0" fillId="0" borderId="32" xfId="0" applyBorder="1"/>
    <xf numFmtId="0" fontId="2" fillId="2" borderId="35" xfId="0" applyFont="1" applyFill="1" applyBorder="1"/>
    <xf numFmtId="0" fontId="2" fillId="2" borderId="43" xfId="0" applyFont="1" applyFill="1" applyBorder="1"/>
    <xf numFmtId="0" fontId="4" fillId="0" borderId="11" xfId="0" applyFont="1" applyBorder="1"/>
    <xf numFmtId="0" fontId="3" fillId="0" borderId="9" xfId="0" applyFont="1" applyBorder="1"/>
    <xf numFmtId="0" fontId="4" fillId="0" borderId="10" xfId="0" applyFont="1" applyBorder="1"/>
    <xf numFmtId="2" fontId="2" fillId="0" borderId="0" xfId="0" applyNumberFormat="1" applyFont="1"/>
    <xf numFmtId="0" fontId="2" fillId="0" borderId="15" xfId="0" applyFont="1" applyBorder="1" applyAlignment="1">
      <alignment horizontal="center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2" fontId="11" fillId="0" borderId="8" xfId="0" applyNumberFormat="1" applyFont="1" applyBorder="1" applyAlignment="1">
      <alignment vertical="top"/>
    </xf>
    <xf numFmtId="2" fontId="11" fillId="0" borderId="8" xfId="0" applyNumberFormat="1" applyFont="1" applyBorder="1"/>
    <xf numFmtId="2" fontId="11" fillId="0" borderId="13" xfId="0" applyNumberFormat="1" applyFont="1" applyBorder="1"/>
    <xf numFmtId="2" fontId="11" fillId="0" borderId="14" xfId="0" applyNumberFormat="1" applyFont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165" fontId="11" fillId="0" borderId="14" xfId="0" applyNumberFormat="1" applyFont="1" applyBorder="1"/>
    <xf numFmtId="0" fontId="13" fillId="0" borderId="30" xfId="0" applyFont="1" applyBorder="1"/>
    <xf numFmtId="2" fontId="13" fillId="0" borderId="31" xfId="0" applyNumberFormat="1" applyFont="1" applyBorder="1"/>
    <xf numFmtId="2" fontId="13" fillId="0" borderId="32" xfId="0" applyNumberFormat="1" applyFont="1" applyBorder="1"/>
    <xf numFmtId="0" fontId="11" fillId="0" borderId="0" xfId="0" applyFont="1" applyBorder="1"/>
    <xf numFmtId="0" fontId="14" fillId="0" borderId="0" xfId="0" applyFont="1"/>
    <xf numFmtId="2" fontId="16" fillId="0" borderId="5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165" fontId="16" fillId="0" borderId="8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8" xfId="0" applyNumberFormat="1" applyFont="1" applyBorder="1" applyAlignment="1">
      <alignment vertical="top"/>
    </xf>
    <xf numFmtId="2" fontId="14" fillId="0" borderId="8" xfId="0" applyNumberFormat="1" applyFont="1" applyBorder="1"/>
    <xf numFmtId="2" fontId="14" fillId="0" borderId="13" xfId="0" applyNumberFormat="1" applyFont="1" applyBorder="1"/>
    <xf numFmtId="2" fontId="14" fillId="0" borderId="14" xfId="0" applyNumberFormat="1" applyFont="1" applyBorder="1"/>
    <xf numFmtId="2" fontId="14" fillId="0" borderId="5" xfId="0" applyNumberFormat="1" applyFont="1" applyBorder="1"/>
    <xf numFmtId="2" fontId="14" fillId="0" borderId="6" xfId="0" applyNumberFormat="1" applyFont="1" applyBorder="1"/>
    <xf numFmtId="165" fontId="14" fillId="0" borderId="14" xfId="0" applyNumberFormat="1" applyFont="1" applyBorder="1"/>
    <xf numFmtId="0" fontId="14" fillId="0" borderId="0" xfId="0" applyFont="1" applyBorder="1"/>
    <xf numFmtId="0" fontId="15" fillId="0" borderId="3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7" fillId="0" borderId="46" xfId="0" applyFont="1" applyBorder="1"/>
    <xf numFmtId="2" fontId="17" fillId="0" borderId="47" xfId="0" applyNumberFormat="1" applyFont="1" applyBorder="1"/>
    <xf numFmtId="2" fontId="17" fillId="0" borderId="48" xfId="0" applyNumberFormat="1" applyFont="1" applyBorder="1"/>
    <xf numFmtId="0" fontId="9" fillId="0" borderId="46" xfId="0" applyFont="1" applyBorder="1"/>
    <xf numFmtId="2" fontId="9" fillId="0" borderId="47" xfId="0" applyNumberFormat="1" applyFont="1" applyBorder="1"/>
    <xf numFmtId="2" fontId="9" fillId="0" borderId="48" xfId="0" applyNumberFormat="1" applyFont="1" applyBorder="1"/>
    <xf numFmtId="0" fontId="14" fillId="0" borderId="0" xfId="0" applyFont="1" applyAlignment="1"/>
    <xf numFmtId="0" fontId="8" fillId="0" borderId="25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2" fontId="14" fillId="0" borderId="6" xfId="0" applyNumberFormat="1" applyFont="1" applyFill="1" applyBorder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/>
    <xf numFmtId="0" fontId="7" fillId="2" borderId="2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8" fillId="0" borderId="18" xfId="1" applyFont="1" applyBorder="1" applyAlignment="1">
      <alignment horizontal="center"/>
    </xf>
    <xf numFmtId="164" fontId="8" fillId="0" borderId="19" xfId="1" applyFont="1" applyBorder="1" applyAlignment="1">
      <alignment horizontal="center"/>
    </xf>
    <xf numFmtId="164" fontId="8" fillId="0" borderId="20" xfId="1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4" fontId="15" fillId="0" borderId="28" xfId="1" applyFont="1" applyBorder="1" applyAlignment="1">
      <alignment horizontal="center"/>
    </xf>
    <xf numFmtId="164" fontId="15" fillId="0" borderId="24" xfId="1" applyFont="1" applyBorder="1" applyAlignment="1">
      <alignment horizontal="center"/>
    </xf>
    <xf numFmtId="164" fontId="15" fillId="0" borderId="29" xfId="1" applyFont="1" applyBorder="1" applyAlignment="1">
      <alignment horizontal="center"/>
    </xf>
    <xf numFmtId="164" fontId="2" fillId="0" borderId="28" xfId="1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0"/>
  <sheetViews>
    <sheetView tabSelected="1" view="pageBreakPreview" zoomScale="60" zoomScaleNormal="90" workbookViewId="0">
      <selection activeCell="M43" sqref="M43"/>
    </sheetView>
  </sheetViews>
  <sheetFormatPr defaultRowHeight="15" x14ac:dyDescent="0.25"/>
  <cols>
    <col min="1" max="1" width="35.42578125" customWidth="1"/>
    <col min="5" max="5" width="10.42578125" bestFit="1" customWidth="1"/>
    <col min="11" max="11" width="11.7109375" customWidth="1"/>
    <col min="12" max="12" width="14.85546875" customWidth="1"/>
    <col min="13" max="13" width="12.42578125" customWidth="1"/>
    <col min="14" max="14" width="15.5703125" customWidth="1"/>
    <col min="15" max="15" width="11.28515625" customWidth="1"/>
    <col min="16" max="16" width="12.42578125" customWidth="1"/>
    <col min="17" max="17" width="13.42578125" customWidth="1"/>
    <col min="18" max="18" width="6" customWidth="1"/>
  </cols>
  <sheetData>
    <row r="1" spans="1:21" x14ac:dyDescent="0.25">
      <c r="A1" s="373" t="s">
        <v>121</v>
      </c>
      <c r="B1" s="373"/>
      <c r="C1" s="373"/>
      <c r="D1" s="373"/>
      <c r="E1" s="373"/>
      <c r="F1" s="373"/>
      <c r="G1" s="373"/>
      <c r="H1" s="373"/>
    </row>
    <row r="2" spans="1:21" ht="21" customHeight="1" x14ac:dyDescent="0.35">
      <c r="A2" s="373"/>
      <c r="B2" s="373"/>
      <c r="C2" s="373"/>
      <c r="D2" s="373"/>
      <c r="E2" s="373"/>
      <c r="F2" s="373"/>
      <c r="G2" s="373"/>
      <c r="H2" s="373"/>
      <c r="L2" s="355" t="s">
        <v>242</v>
      </c>
      <c r="M2" s="355"/>
      <c r="N2" s="355"/>
      <c r="O2" s="355"/>
      <c r="P2" s="355"/>
      <c r="Q2" s="351"/>
      <c r="R2" s="274"/>
      <c r="S2" s="274"/>
    </row>
    <row r="3" spans="1:21" ht="21.75" thickBot="1" x14ac:dyDescent="0.4">
      <c r="C3" s="1"/>
      <c r="L3" s="168"/>
      <c r="M3" s="355"/>
      <c r="N3" s="356"/>
      <c r="O3" s="356"/>
      <c r="P3" s="356"/>
      <c r="Q3" s="274"/>
      <c r="R3" s="274"/>
      <c r="S3" s="274"/>
    </row>
    <row r="4" spans="1:21" ht="21" x14ac:dyDescent="0.35">
      <c r="A4" s="374" t="s">
        <v>49</v>
      </c>
      <c r="B4" s="375"/>
      <c r="C4" s="375"/>
      <c r="D4" s="375"/>
      <c r="E4" s="375"/>
      <c r="F4" s="375"/>
      <c r="G4" s="375"/>
      <c r="H4" s="376"/>
      <c r="M4" s="351"/>
      <c r="N4" s="274"/>
      <c r="O4" s="274"/>
      <c r="P4" s="274"/>
      <c r="Q4" s="274"/>
      <c r="R4" s="274"/>
      <c r="S4" s="274"/>
      <c r="T4" s="351"/>
      <c r="U4" s="351"/>
    </row>
    <row r="5" spans="1:21" ht="15.75" thickBot="1" x14ac:dyDescent="0.3">
      <c r="A5" s="358" t="s">
        <v>15</v>
      </c>
      <c r="B5" s="360" t="s">
        <v>86</v>
      </c>
      <c r="C5" s="360"/>
      <c r="D5" s="360"/>
      <c r="E5" s="360"/>
      <c r="F5" s="360" t="s">
        <v>85</v>
      </c>
      <c r="G5" s="360"/>
      <c r="H5" s="361"/>
    </row>
    <row r="6" spans="1:21" ht="30.75" customHeight="1" thickBot="1" x14ac:dyDescent="0.35">
      <c r="A6" s="359"/>
      <c r="B6" s="16" t="s">
        <v>73</v>
      </c>
      <c r="C6" s="44" t="s">
        <v>5</v>
      </c>
      <c r="D6" s="44" t="s">
        <v>6</v>
      </c>
      <c r="E6" s="44" t="s">
        <v>13</v>
      </c>
      <c r="F6" s="16" t="s">
        <v>73</v>
      </c>
      <c r="G6" s="44" t="s">
        <v>14</v>
      </c>
      <c r="H6" s="45" t="s">
        <v>13</v>
      </c>
      <c r="J6" s="384" t="s">
        <v>241</v>
      </c>
      <c r="K6" s="385"/>
      <c r="L6" s="385"/>
      <c r="M6" s="385"/>
      <c r="N6" s="386"/>
    </row>
    <row r="7" spans="1:21" ht="60" customHeight="1" thickBot="1" x14ac:dyDescent="0.35">
      <c r="A7" s="47" t="s">
        <v>93</v>
      </c>
      <c r="B7" s="56">
        <v>200</v>
      </c>
      <c r="C7" s="56"/>
      <c r="D7" s="56"/>
      <c r="E7" s="56"/>
      <c r="F7" s="56">
        <v>250</v>
      </c>
      <c r="G7" s="57"/>
      <c r="H7" s="58"/>
      <c r="J7" s="352"/>
      <c r="K7" s="275" t="s">
        <v>100</v>
      </c>
      <c r="L7" s="275" t="s">
        <v>101</v>
      </c>
      <c r="M7" s="275" t="s">
        <v>102</v>
      </c>
      <c r="N7" s="353" t="s">
        <v>103</v>
      </c>
    </row>
    <row r="8" spans="1:21" ht="18.75" x14ac:dyDescent="0.3">
      <c r="A8" s="8" t="s">
        <v>0</v>
      </c>
      <c r="B8" s="2">
        <v>96</v>
      </c>
      <c r="C8" s="2">
        <v>9.6</v>
      </c>
      <c r="D8" s="2">
        <v>74</v>
      </c>
      <c r="E8" s="2">
        <f>C8*D8</f>
        <v>710.4</v>
      </c>
      <c r="F8" s="2">
        <v>120</v>
      </c>
      <c r="G8" s="2">
        <v>12</v>
      </c>
      <c r="H8" s="9">
        <f>G8*D8</f>
        <v>888</v>
      </c>
      <c r="J8" s="276">
        <v>1</v>
      </c>
      <c r="K8" s="277">
        <f>E26</f>
        <v>50.624600000000001</v>
      </c>
      <c r="L8" s="277">
        <f>H26</f>
        <v>53.694199999999995</v>
      </c>
      <c r="M8" s="277">
        <f>E63</f>
        <v>145.42950000000002</v>
      </c>
      <c r="N8" s="278">
        <f>H63</f>
        <v>157.49600000000001</v>
      </c>
    </row>
    <row r="9" spans="1:21" ht="18.75" x14ac:dyDescent="0.3">
      <c r="A9" s="8" t="s">
        <v>1</v>
      </c>
      <c r="B9" s="2">
        <v>2</v>
      </c>
      <c r="C9" s="2">
        <v>0.2</v>
      </c>
      <c r="D9" s="2">
        <v>27</v>
      </c>
      <c r="E9" s="2">
        <f>C9*D9</f>
        <v>5.4</v>
      </c>
      <c r="F9" s="2">
        <v>2</v>
      </c>
      <c r="G9" s="2">
        <v>0.2</v>
      </c>
      <c r="H9" s="9">
        <f t="shared" ref="H9:H12" si="0">G9*D9</f>
        <v>5.4</v>
      </c>
      <c r="J9" s="279">
        <v>2</v>
      </c>
      <c r="K9" s="280">
        <f>E83</f>
        <v>111.4273</v>
      </c>
      <c r="L9" s="280">
        <f>H83</f>
        <v>118.23876000000001</v>
      </c>
      <c r="M9" s="280">
        <f>E116</f>
        <v>106.42804000000002</v>
      </c>
      <c r="N9" s="281">
        <f>H116</f>
        <v>129.15254000000002</v>
      </c>
    </row>
    <row r="10" spans="1:21" ht="18.75" x14ac:dyDescent="0.3">
      <c r="A10" s="8" t="s">
        <v>2</v>
      </c>
      <c r="B10" s="2">
        <v>6</v>
      </c>
      <c r="C10" s="2">
        <v>0.6</v>
      </c>
      <c r="D10" s="2">
        <v>85.8</v>
      </c>
      <c r="E10" s="2">
        <f>C10*D10</f>
        <v>51.48</v>
      </c>
      <c r="F10" s="2">
        <v>8</v>
      </c>
      <c r="G10" s="2">
        <v>0.8</v>
      </c>
      <c r="H10" s="9">
        <f>G10*D10</f>
        <v>68.64</v>
      </c>
      <c r="J10" s="279">
        <v>3</v>
      </c>
      <c r="K10" s="280">
        <f>E145</f>
        <v>62.158600000000007</v>
      </c>
      <c r="L10" s="280">
        <f>H145</f>
        <v>71.133600000000001</v>
      </c>
      <c r="M10" s="280">
        <f>E184</f>
        <v>86.089600000000004</v>
      </c>
      <c r="N10" s="282">
        <f>H184</f>
        <v>102.17660000000002</v>
      </c>
    </row>
    <row r="11" spans="1:21" ht="18.75" x14ac:dyDescent="0.3">
      <c r="A11" s="8" t="s">
        <v>3</v>
      </c>
      <c r="B11" s="2">
        <v>44.4</v>
      </c>
      <c r="C11" s="2">
        <v>4.4000000000000004</v>
      </c>
      <c r="D11" s="2">
        <v>102</v>
      </c>
      <c r="E11" s="2">
        <f>C11*D11</f>
        <v>448.8</v>
      </c>
      <c r="F11" s="2">
        <v>55</v>
      </c>
      <c r="G11" s="2">
        <v>5.5</v>
      </c>
      <c r="H11" s="9">
        <f t="shared" si="0"/>
        <v>561</v>
      </c>
      <c r="J11" s="283">
        <v>4</v>
      </c>
      <c r="K11" s="284">
        <f>E213</f>
        <v>82.918300000000016</v>
      </c>
      <c r="L11" s="284">
        <f>H213</f>
        <v>84.184800000000024</v>
      </c>
      <c r="M11" s="284">
        <f>E258</f>
        <v>110.4885</v>
      </c>
      <c r="N11" s="285">
        <f>H258</f>
        <v>132.34029999999998</v>
      </c>
    </row>
    <row r="12" spans="1:21" ht="18.75" x14ac:dyDescent="0.3">
      <c r="A12" s="8" t="s">
        <v>68</v>
      </c>
      <c r="B12" s="2">
        <v>10</v>
      </c>
      <c r="C12" s="2">
        <v>1</v>
      </c>
      <c r="D12" s="2">
        <v>620</v>
      </c>
      <c r="E12" s="2">
        <f>C12*D12</f>
        <v>620</v>
      </c>
      <c r="F12" s="2">
        <v>10</v>
      </c>
      <c r="G12" s="2">
        <v>1</v>
      </c>
      <c r="H12" s="9">
        <f t="shared" si="0"/>
        <v>620</v>
      </c>
      <c r="J12" s="283">
        <v>5</v>
      </c>
      <c r="K12" s="284">
        <f>E280</f>
        <v>83.487799999999993</v>
      </c>
      <c r="L12" s="284">
        <f>H280</f>
        <v>95.394800000000004</v>
      </c>
      <c r="M12" s="284">
        <f>E327</f>
        <v>133.72720000000001</v>
      </c>
      <c r="N12" s="285">
        <f>H327</f>
        <v>141.65870000000001</v>
      </c>
    </row>
    <row r="13" spans="1:21" ht="19.5" thickBot="1" x14ac:dyDescent="0.35">
      <c r="A13" s="8" t="s">
        <v>7</v>
      </c>
      <c r="B13" s="2"/>
      <c r="C13" s="2"/>
      <c r="D13" s="2"/>
      <c r="E13" s="72">
        <f>SUM(E8:E12)</f>
        <v>1836.08</v>
      </c>
      <c r="F13" s="2"/>
      <c r="G13" s="2"/>
      <c r="H13" s="9">
        <f>SUM(H8:H12)</f>
        <v>2143.04</v>
      </c>
      <c r="J13" s="286">
        <v>6</v>
      </c>
      <c r="K13" s="287">
        <f>E356</f>
        <v>99.133500000000012</v>
      </c>
      <c r="L13" s="287">
        <f>H356</f>
        <v>103.97000000000001</v>
      </c>
      <c r="M13" s="287">
        <f>E402</f>
        <v>103.82894</v>
      </c>
      <c r="N13" s="288">
        <f>H402</f>
        <v>110.54774</v>
      </c>
    </row>
    <row r="14" spans="1:21" ht="19.5" thickBot="1" x14ac:dyDescent="0.35">
      <c r="A14" s="34"/>
      <c r="B14" s="13"/>
      <c r="C14" s="13"/>
      <c r="D14" s="13"/>
      <c r="E14" s="41">
        <f>E13/100</f>
        <v>18.360799999999998</v>
      </c>
      <c r="F14" s="13"/>
      <c r="G14" s="13"/>
      <c r="H14" s="53">
        <f>H13/100</f>
        <v>21.430399999999999</v>
      </c>
      <c r="J14" s="289">
        <v>7</v>
      </c>
      <c r="K14" s="290">
        <f>E425</f>
        <v>55.357400000000005</v>
      </c>
      <c r="L14" s="290">
        <f>H425</f>
        <v>57.808999999999997</v>
      </c>
      <c r="M14" s="290">
        <f>E469</f>
        <v>110.25565</v>
      </c>
      <c r="N14" s="291">
        <f>H469</f>
        <v>120.31065000000001</v>
      </c>
    </row>
    <row r="15" spans="1:21" ht="18.75" x14ac:dyDescent="0.3">
      <c r="A15" s="5" t="s">
        <v>9</v>
      </c>
      <c r="B15" s="37">
        <v>20</v>
      </c>
      <c r="C15" s="6">
        <f>B15*100/1000</f>
        <v>2</v>
      </c>
      <c r="D15" s="6">
        <v>630</v>
      </c>
      <c r="E15" s="6">
        <f>D15*C15</f>
        <v>1260</v>
      </c>
      <c r="F15" s="37">
        <v>20</v>
      </c>
      <c r="G15" s="6">
        <f>F15*100/1000</f>
        <v>2</v>
      </c>
      <c r="H15" s="7">
        <f>G15*D15</f>
        <v>1260</v>
      </c>
      <c r="J15" s="283">
        <v>8</v>
      </c>
      <c r="K15" s="292">
        <f>E499</f>
        <v>90.645700000000005</v>
      </c>
      <c r="L15" s="292">
        <f>H499</f>
        <v>91.912199999999999</v>
      </c>
      <c r="M15" s="292">
        <f>E540</f>
        <v>107.44199999999999</v>
      </c>
      <c r="N15" s="293">
        <f>H540</f>
        <v>116.98219999999999</v>
      </c>
    </row>
    <row r="16" spans="1:21" ht="19.5" thickBot="1" x14ac:dyDescent="0.35">
      <c r="A16" s="34"/>
      <c r="B16" s="13"/>
      <c r="C16" s="13"/>
      <c r="D16" s="13"/>
      <c r="E16" s="32">
        <f>E15/100</f>
        <v>12.6</v>
      </c>
      <c r="F16" s="13"/>
      <c r="G16" s="13"/>
      <c r="H16" s="33">
        <f>H15/100</f>
        <v>12.6</v>
      </c>
      <c r="J16" s="283">
        <v>9</v>
      </c>
      <c r="K16" s="292">
        <f>E570</f>
        <v>108.7222</v>
      </c>
      <c r="L16" s="292">
        <f>H570</f>
        <v>113.69580000000001</v>
      </c>
      <c r="M16" s="292">
        <f>E605</f>
        <v>108.6435</v>
      </c>
      <c r="N16" s="293">
        <f>H605</f>
        <v>120.26750000000001</v>
      </c>
    </row>
    <row r="17" spans="1:14" ht="18.75" x14ac:dyDescent="0.3">
      <c r="A17" s="5" t="s">
        <v>123</v>
      </c>
      <c r="B17" s="37">
        <v>50</v>
      </c>
      <c r="C17" s="6">
        <v>5</v>
      </c>
      <c r="D17" s="6">
        <v>103</v>
      </c>
      <c r="E17" s="6">
        <f>D17*C17</f>
        <v>515</v>
      </c>
      <c r="F17" s="37">
        <v>50</v>
      </c>
      <c r="G17" s="6">
        <v>5</v>
      </c>
      <c r="H17" s="7">
        <f>G17*D17</f>
        <v>515</v>
      </c>
      <c r="J17" s="283">
        <v>10</v>
      </c>
      <c r="K17" s="292">
        <f>E626</f>
        <v>107.3018</v>
      </c>
      <c r="L17" s="292">
        <f>H626</f>
        <v>119.93480000000001</v>
      </c>
      <c r="M17" s="292">
        <f>E670</f>
        <v>122.36790000000002</v>
      </c>
      <c r="N17" s="293">
        <f>H670</f>
        <v>130.18219999999999</v>
      </c>
    </row>
    <row r="18" spans="1:14" ht="19.5" thickBot="1" x14ac:dyDescent="0.35">
      <c r="A18" s="8"/>
      <c r="B18" s="3"/>
      <c r="C18" s="2"/>
      <c r="D18" s="2"/>
      <c r="E18" s="3">
        <f>E17/100</f>
        <v>5.15</v>
      </c>
      <c r="F18" s="3"/>
      <c r="G18" s="2"/>
      <c r="H18" s="20">
        <f>H17/100</f>
        <v>5.15</v>
      </c>
      <c r="J18" s="294">
        <v>11</v>
      </c>
      <c r="K18" s="292">
        <f>E701</f>
        <v>69.206199999999995</v>
      </c>
      <c r="L18" s="292">
        <f>H701</f>
        <v>71.251200000000011</v>
      </c>
      <c r="M18" s="292">
        <f>E738</f>
        <v>85.579900000000009</v>
      </c>
      <c r="N18" s="293">
        <f>H738</f>
        <v>109.1242</v>
      </c>
    </row>
    <row r="19" spans="1:14" ht="19.5" thickBot="1" x14ac:dyDescent="0.35">
      <c r="A19" s="5" t="s">
        <v>133</v>
      </c>
      <c r="B19" s="37">
        <v>200</v>
      </c>
      <c r="C19" s="37"/>
      <c r="D19" s="37"/>
      <c r="E19" s="37"/>
      <c r="F19" s="37">
        <v>200</v>
      </c>
      <c r="G19" s="6"/>
      <c r="H19" s="7"/>
      <c r="J19" s="295">
        <v>12</v>
      </c>
      <c r="K19" s="296">
        <f>E765</f>
        <v>71.5702</v>
      </c>
      <c r="L19" s="296">
        <f>H765</f>
        <v>76.236699999999985</v>
      </c>
      <c r="M19" s="296">
        <f>E811</f>
        <v>143.56790000000001</v>
      </c>
      <c r="N19" s="297">
        <f>H811</f>
        <v>153.36799999999999</v>
      </c>
    </row>
    <row r="20" spans="1:14" ht="18.75" x14ac:dyDescent="0.3">
      <c r="A20" s="8" t="s">
        <v>11</v>
      </c>
      <c r="B20" s="2">
        <v>1</v>
      </c>
      <c r="C20" s="2">
        <f>B20*100/1000</f>
        <v>0.1</v>
      </c>
      <c r="D20" s="2">
        <v>650</v>
      </c>
      <c r="E20" s="2">
        <f>D20*C20</f>
        <v>65</v>
      </c>
      <c r="F20" s="2">
        <v>1</v>
      </c>
      <c r="G20" s="2">
        <f>F20*100/1000</f>
        <v>0.1</v>
      </c>
      <c r="H20" s="9">
        <f>G20*D20</f>
        <v>65</v>
      </c>
      <c r="J20" s="298">
        <v>13</v>
      </c>
      <c r="K20" s="299">
        <f>E830</f>
        <v>39.8688</v>
      </c>
      <c r="L20" s="299">
        <f>H830</f>
        <v>42.346399999999996</v>
      </c>
      <c r="M20" s="299">
        <f>E874</f>
        <v>94.296199999999999</v>
      </c>
      <c r="N20" s="300">
        <f>H874</f>
        <v>104.84119999999999</v>
      </c>
    </row>
    <row r="21" spans="1:14" ht="18.75" x14ac:dyDescent="0.3">
      <c r="A21" s="8" t="s">
        <v>72</v>
      </c>
      <c r="B21" s="2">
        <v>6</v>
      </c>
      <c r="C21" s="2">
        <f t="shared" ref="C21:C22" si="1">B21*100/1000</f>
        <v>0.6</v>
      </c>
      <c r="D21" s="2">
        <v>320</v>
      </c>
      <c r="E21" s="2">
        <f>D21*C21</f>
        <v>192</v>
      </c>
      <c r="F21" s="2">
        <v>6</v>
      </c>
      <c r="G21" s="2">
        <f t="shared" ref="G21:G22" si="2">F21*100/1000</f>
        <v>0.6</v>
      </c>
      <c r="H21" s="9">
        <f>G21*D21</f>
        <v>192</v>
      </c>
      <c r="J21" s="283">
        <v>14</v>
      </c>
      <c r="K21" s="301">
        <f>E894</f>
        <v>141.72730000000001</v>
      </c>
      <c r="L21" s="301">
        <f>H894</f>
        <v>123.53876</v>
      </c>
      <c r="M21" s="301">
        <f>E937</f>
        <v>142.58100000000002</v>
      </c>
      <c r="N21" s="302">
        <f>H937</f>
        <v>151.5318</v>
      </c>
    </row>
    <row r="22" spans="1:14" ht="18.75" x14ac:dyDescent="0.3">
      <c r="A22" s="8" t="s">
        <v>2</v>
      </c>
      <c r="B22" s="2">
        <v>11</v>
      </c>
      <c r="C22" s="2">
        <f t="shared" si="1"/>
        <v>1.1000000000000001</v>
      </c>
      <c r="D22" s="2">
        <v>85.8</v>
      </c>
      <c r="E22" s="2">
        <f>C22*D22:D22</f>
        <v>94.38000000000001</v>
      </c>
      <c r="F22" s="2">
        <v>11</v>
      </c>
      <c r="G22" s="2">
        <f t="shared" si="2"/>
        <v>1.1000000000000001</v>
      </c>
      <c r="H22" s="9">
        <f>G22*D22</f>
        <v>94.38000000000001</v>
      </c>
      <c r="J22" s="283">
        <v>15</v>
      </c>
      <c r="K22" s="301">
        <f>E966</f>
        <v>80.251400000000018</v>
      </c>
      <c r="L22" s="301">
        <f>H966</f>
        <v>81.825000000000017</v>
      </c>
      <c r="M22" s="301">
        <f>E1009</f>
        <v>121.7544</v>
      </c>
      <c r="N22" s="303">
        <f>H1009</f>
        <v>132.18100000000001</v>
      </c>
    </row>
    <row r="23" spans="1:14" ht="18.75" x14ac:dyDescent="0.3">
      <c r="A23" s="8"/>
      <c r="B23" s="2"/>
      <c r="C23" s="2"/>
      <c r="D23" s="2"/>
      <c r="E23" s="2">
        <f>SUM(E20:E22)</f>
        <v>351.38</v>
      </c>
      <c r="F23" s="2"/>
      <c r="G23" s="2"/>
      <c r="H23" s="9">
        <f>SUM(H20:H22)</f>
        <v>351.38</v>
      </c>
      <c r="J23" s="283">
        <v>16</v>
      </c>
      <c r="K23" s="301">
        <f>E1029</f>
        <v>71.190799999999996</v>
      </c>
      <c r="L23" s="301">
        <f>H1029</f>
        <v>83.097799999999992</v>
      </c>
      <c r="M23" s="301">
        <f>E1070</f>
        <v>140.98330000000001</v>
      </c>
      <c r="N23" s="303">
        <f>H1070</f>
        <v>151.04110000000003</v>
      </c>
    </row>
    <row r="24" spans="1:14" ht="19.5" thickBot="1" x14ac:dyDescent="0.35">
      <c r="A24" s="12"/>
      <c r="B24" s="13"/>
      <c r="C24" s="13"/>
      <c r="D24" s="32"/>
      <c r="E24" s="41">
        <f>E23/100</f>
        <v>3.5137999999999998</v>
      </c>
      <c r="F24" s="13"/>
      <c r="G24" s="13"/>
      <c r="H24" s="33">
        <f>H23/100</f>
        <v>3.5137999999999998</v>
      </c>
      <c r="J24" s="283">
        <v>17</v>
      </c>
      <c r="K24" s="301">
        <f>E1100</f>
        <v>152.7253</v>
      </c>
      <c r="L24" s="301">
        <f>H1100</f>
        <v>83.941800000000015</v>
      </c>
      <c r="M24" s="301">
        <f>E1143</f>
        <v>123.5056</v>
      </c>
      <c r="N24" s="303">
        <f>H1143</f>
        <v>136.11060000000001</v>
      </c>
    </row>
    <row r="25" spans="1:14" ht="19.5" thickBot="1" x14ac:dyDescent="0.35">
      <c r="A25" s="50" t="s">
        <v>39</v>
      </c>
      <c r="B25" s="50">
        <v>40</v>
      </c>
      <c r="C25" s="49">
        <f>B25*100/40</f>
        <v>100</v>
      </c>
      <c r="D25" s="50">
        <v>11</v>
      </c>
      <c r="E25" s="97">
        <f>C25*D25/100</f>
        <v>11</v>
      </c>
      <c r="F25" s="49">
        <v>40</v>
      </c>
      <c r="G25" s="49">
        <f>F25*100/40</f>
        <v>100</v>
      </c>
      <c r="H25" s="50">
        <f>G25*D25/100</f>
        <v>11</v>
      </c>
      <c r="J25" s="286">
        <v>18</v>
      </c>
      <c r="K25" s="304">
        <f>E1173</f>
        <v>39.009</v>
      </c>
      <c r="L25" s="304">
        <f>H1173</f>
        <v>42.282600000000002</v>
      </c>
      <c r="M25" s="304">
        <f>E1208</f>
        <v>112.41350000000001</v>
      </c>
      <c r="N25" s="305">
        <f>H1208</f>
        <v>122.73750000000001</v>
      </c>
    </row>
    <row r="26" spans="1:14" ht="19.5" thickBot="1" x14ac:dyDescent="0.35">
      <c r="A26" s="21" t="s">
        <v>50</v>
      </c>
      <c r="B26" s="11"/>
      <c r="C26" s="11"/>
      <c r="D26" s="11"/>
      <c r="E26" s="26">
        <f>E14+E16+E18+E24+E25</f>
        <v>50.624600000000001</v>
      </c>
      <c r="F26" s="11"/>
      <c r="G26" s="11"/>
      <c r="H26" s="42">
        <f>H14+H16+H18+H24+H25</f>
        <v>53.694199999999995</v>
      </c>
      <c r="J26" s="289">
        <v>19</v>
      </c>
      <c r="K26" s="306">
        <f>E1230</f>
        <v>44.623799999999996</v>
      </c>
      <c r="L26" s="306">
        <f>H1230</f>
        <v>47.207399999999993</v>
      </c>
      <c r="M26" s="306">
        <f>E1267</f>
        <v>129.82990000000001</v>
      </c>
      <c r="N26" s="307">
        <f>H1267</f>
        <v>141.01820000000004</v>
      </c>
    </row>
    <row r="27" spans="1:14" ht="18.75" x14ac:dyDescent="0.3">
      <c r="A27" s="362" t="s">
        <v>16</v>
      </c>
      <c r="B27" s="363" t="s">
        <v>86</v>
      </c>
      <c r="C27" s="363"/>
      <c r="D27" s="363"/>
      <c r="E27" s="363"/>
      <c r="F27" s="363" t="s">
        <v>85</v>
      </c>
      <c r="G27" s="363"/>
      <c r="H27" s="364"/>
      <c r="J27" s="283">
        <v>20</v>
      </c>
      <c r="K27" s="301">
        <f>E1299</f>
        <v>67.33104800000001</v>
      </c>
      <c r="L27" s="301">
        <f>H1299</f>
        <v>70.329300000000018</v>
      </c>
      <c r="M27" s="301">
        <f>E1335</f>
        <v>100.21308000000001</v>
      </c>
      <c r="N27" s="303">
        <f>H1335</f>
        <v>112.73650000000001</v>
      </c>
    </row>
    <row r="28" spans="1:14" ht="19.5" customHeight="1" thickBot="1" x14ac:dyDescent="0.35">
      <c r="A28" s="359"/>
      <c r="B28" s="16" t="s">
        <v>73</v>
      </c>
      <c r="C28" s="44" t="s">
        <v>5</v>
      </c>
      <c r="D28" s="44" t="s">
        <v>6</v>
      </c>
      <c r="E28" s="44" t="s">
        <v>13</v>
      </c>
      <c r="F28" s="16" t="s">
        <v>73</v>
      </c>
      <c r="G28" s="44" t="s">
        <v>14</v>
      </c>
      <c r="H28" s="45" t="s">
        <v>13</v>
      </c>
      <c r="J28" s="294">
        <v>21</v>
      </c>
      <c r="K28" s="301">
        <f>E1364</f>
        <v>71.983199999999997</v>
      </c>
      <c r="L28" s="301">
        <f>H1364</f>
        <v>74.028199999999998</v>
      </c>
      <c r="M28" s="301">
        <f>E1404</f>
        <v>111.76320000000001</v>
      </c>
      <c r="N28" s="303">
        <f>H1404</f>
        <v>126.07920000000001</v>
      </c>
    </row>
    <row r="29" spans="1:14" ht="18.75" x14ac:dyDescent="0.3">
      <c r="A29" s="5" t="s">
        <v>82</v>
      </c>
      <c r="B29" s="37">
        <v>60</v>
      </c>
      <c r="C29" s="37"/>
      <c r="D29" s="37"/>
      <c r="E29" s="37"/>
      <c r="F29" s="37">
        <v>100</v>
      </c>
      <c r="G29" s="6"/>
      <c r="H29" s="7"/>
      <c r="J29" s="279">
        <v>22</v>
      </c>
      <c r="K29" s="301">
        <f>E1426</f>
        <v>67.765799999999999</v>
      </c>
      <c r="L29" s="301">
        <f>H1426</f>
        <v>81.626800000000003</v>
      </c>
      <c r="M29" s="301">
        <f>E1473</f>
        <v>106.53655000000002</v>
      </c>
      <c r="N29" s="303">
        <f>H1473</f>
        <v>113.29075000000002</v>
      </c>
    </row>
    <row r="30" spans="1:14" ht="18.75" x14ac:dyDescent="0.3">
      <c r="A30" s="8"/>
      <c r="B30" s="2">
        <v>63</v>
      </c>
      <c r="C30" s="2">
        <v>6.3</v>
      </c>
      <c r="D30" s="2">
        <v>240</v>
      </c>
      <c r="E30" s="2">
        <f>C30*D30</f>
        <v>1512</v>
      </c>
      <c r="F30" s="2">
        <v>103</v>
      </c>
      <c r="G30" s="2">
        <f>F30*100/1000</f>
        <v>10.3</v>
      </c>
      <c r="H30" s="9">
        <f>D30*G30</f>
        <v>2472</v>
      </c>
      <c r="J30" s="279">
        <v>23</v>
      </c>
      <c r="K30" s="301">
        <f>E1503</f>
        <v>92.100799999999992</v>
      </c>
      <c r="L30" s="301">
        <f>H1503</f>
        <v>72.8673</v>
      </c>
      <c r="M30" s="301">
        <f>E1548</f>
        <v>141.89560000000003</v>
      </c>
      <c r="N30" s="303">
        <f>H1548</f>
        <v>151.56920000000002</v>
      </c>
    </row>
    <row r="31" spans="1:14" ht="19.5" thickBot="1" x14ac:dyDescent="0.35">
      <c r="A31" s="8"/>
      <c r="B31" s="2"/>
      <c r="C31" s="2"/>
      <c r="D31" s="2"/>
      <c r="E31" s="2">
        <f>SUM(E30:E30)</f>
        <v>1512</v>
      </c>
      <c r="F31" s="2"/>
      <c r="G31" s="2"/>
      <c r="H31" s="9">
        <f>SUM(H30:H30)</f>
        <v>2472</v>
      </c>
      <c r="J31" s="286">
        <v>24</v>
      </c>
      <c r="K31" s="304">
        <f>E1576</f>
        <v>61.108799999999995</v>
      </c>
      <c r="L31" s="304">
        <f>H1576</f>
        <v>66.553799999999995</v>
      </c>
      <c r="M31" s="304">
        <f>E1620</f>
        <v>117.21120000000002</v>
      </c>
      <c r="N31" s="308">
        <f>H1620</f>
        <v>138.4973</v>
      </c>
    </row>
    <row r="32" spans="1:14" ht="19.5" thickBot="1" x14ac:dyDescent="0.35">
      <c r="A32" s="12"/>
      <c r="B32" s="13"/>
      <c r="C32" s="13"/>
      <c r="D32" s="13"/>
      <c r="E32" s="41">
        <f>E31/100</f>
        <v>15.12</v>
      </c>
      <c r="F32" s="13"/>
      <c r="G32" s="13"/>
      <c r="H32" s="53">
        <f>H31/100</f>
        <v>24.72</v>
      </c>
      <c r="J32" s="309"/>
      <c r="K32" s="310">
        <v>80</v>
      </c>
      <c r="L32" s="310">
        <v>80</v>
      </c>
      <c r="M32" s="310">
        <f>SUM(M8:M31)/24</f>
        <v>116.95134000000002</v>
      </c>
      <c r="N32" s="311">
        <f>SUM(N8:N31)/24</f>
        <v>129.38504083333333</v>
      </c>
    </row>
    <row r="33" spans="1:18" ht="18.75" x14ac:dyDescent="0.3">
      <c r="A33" s="46" t="s">
        <v>190</v>
      </c>
      <c r="B33" s="37">
        <v>250</v>
      </c>
      <c r="C33" s="37"/>
      <c r="D33" s="37"/>
      <c r="E33" s="37"/>
      <c r="F33" s="37">
        <v>250</v>
      </c>
      <c r="G33" s="6"/>
      <c r="H33" s="7"/>
      <c r="M33" s="312"/>
      <c r="N33" s="312"/>
      <c r="O33" s="312"/>
      <c r="P33" s="312"/>
      <c r="Q33" s="312"/>
    </row>
    <row r="34" spans="1:18" x14ac:dyDescent="0.25">
      <c r="A34" s="8" t="s">
        <v>18</v>
      </c>
      <c r="B34" s="2">
        <v>129</v>
      </c>
      <c r="C34" s="117">
        <v>13</v>
      </c>
      <c r="D34" s="2">
        <v>49</v>
      </c>
      <c r="E34" s="2">
        <f>D34*C34</f>
        <v>637</v>
      </c>
      <c r="F34" s="2">
        <v>129</v>
      </c>
      <c r="G34" s="2">
        <v>13</v>
      </c>
      <c r="H34" s="9">
        <f>G34*D34</f>
        <v>637</v>
      </c>
      <c r="M34" s="203"/>
      <c r="N34" s="203"/>
      <c r="O34" s="203"/>
      <c r="P34" s="203"/>
      <c r="Q34" s="203"/>
      <c r="R34" s="203"/>
    </row>
    <row r="35" spans="1:18" x14ac:dyDescent="0.25">
      <c r="A35" s="8" t="s">
        <v>47</v>
      </c>
      <c r="B35" s="2">
        <v>5</v>
      </c>
      <c r="C35" s="2">
        <v>0.5</v>
      </c>
      <c r="D35" s="2">
        <v>90</v>
      </c>
      <c r="E35" s="2">
        <f t="shared" ref="E35:E40" si="3">D35*C35</f>
        <v>45</v>
      </c>
      <c r="F35" s="2">
        <v>5</v>
      </c>
      <c r="G35" s="2">
        <f t="shared" ref="G35:G40" si="4">F35*0.1</f>
        <v>0.5</v>
      </c>
      <c r="H35" s="9">
        <f t="shared" ref="H35:H40" si="5">G35*D35</f>
        <v>45</v>
      </c>
      <c r="M35" s="203"/>
      <c r="N35" s="203"/>
      <c r="O35" s="203"/>
      <c r="P35" s="203"/>
      <c r="Q35" s="203"/>
      <c r="R35" s="203"/>
    </row>
    <row r="36" spans="1:18" x14ac:dyDescent="0.25">
      <c r="A36" s="8" t="s">
        <v>25</v>
      </c>
      <c r="B36" s="2">
        <v>13.8</v>
      </c>
      <c r="C36" s="2">
        <v>1.5</v>
      </c>
      <c r="D36" s="2">
        <v>49</v>
      </c>
      <c r="E36" s="2">
        <f t="shared" si="3"/>
        <v>73.5</v>
      </c>
      <c r="F36" s="2">
        <v>13.8</v>
      </c>
      <c r="G36" s="2">
        <v>1.5</v>
      </c>
      <c r="H36" s="9">
        <f t="shared" si="5"/>
        <v>73.5</v>
      </c>
      <c r="M36" s="203"/>
      <c r="N36" s="203"/>
      <c r="O36" s="203"/>
      <c r="P36" s="203"/>
      <c r="Q36" s="203"/>
      <c r="R36" s="203"/>
    </row>
    <row r="37" spans="1:18" x14ac:dyDescent="0.25">
      <c r="A37" s="8" t="s">
        <v>19</v>
      </c>
      <c r="B37" s="2">
        <v>15</v>
      </c>
      <c r="C37" s="2">
        <f t="shared" ref="C37:C40" si="6">B37*0.1</f>
        <v>1.5</v>
      </c>
      <c r="D37" s="2">
        <v>72</v>
      </c>
      <c r="E37" s="2">
        <f t="shared" si="3"/>
        <v>108</v>
      </c>
      <c r="F37" s="2">
        <v>15</v>
      </c>
      <c r="G37" s="2">
        <f t="shared" si="4"/>
        <v>1.5</v>
      </c>
      <c r="H37" s="9">
        <f t="shared" si="5"/>
        <v>108</v>
      </c>
      <c r="M37" s="203"/>
      <c r="N37" s="203"/>
      <c r="O37" s="203"/>
      <c r="P37" s="203"/>
      <c r="Q37" s="203"/>
      <c r="R37" s="203"/>
    </row>
    <row r="38" spans="1:18" x14ac:dyDescent="0.25">
      <c r="A38" s="8" t="s">
        <v>1</v>
      </c>
      <c r="B38" s="2">
        <v>3</v>
      </c>
      <c r="C38" s="2">
        <f t="shared" si="6"/>
        <v>0.30000000000000004</v>
      </c>
      <c r="D38" s="2">
        <v>27</v>
      </c>
      <c r="E38" s="2">
        <f t="shared" si="3"/>
        <v>8.1000000000000014</v>
      </c>
      <c r="F38" s="2">
        <v>3</v>
      </c>
      <c r="G38" s="2">
        <f t="shared" si="4"/>
        <v>0.30000000000000004</v>
      </c>
      <c r="H38" s="9">
        <f t="shared" si="5"/>
        <v>8.1000000000000014</v>
      </c>
      <c r="M38" s="203"/>
      <c r="N38" s="203"/>
      <c r="O38" s="203"/>
      <c r="P38" s="203"/>
      <c r="Q38" s="203"/>
      <c r="R38" s="203"/>
    </row>
    <row r="39" spans="1:18" x14ac:dyDescent="0.25">
      <c r="A39" s="67" t="s">
        <v>67</v>
      </c>
      <c r="B39" s="68">
        <v>3</v>
      </c>
      <c r="C39" s="2">
        <f t="shared" si="6"/>
        <v>0.30000000000000004</v>
      </c>
      <c r="D39" s="68">
        <v>138</v>
      </c>
      <c r="E39" s="2">
        <f t="shared" si="3"/>
        <v>41.400000000000006</v>
      </c>
      <c r="F39" s="68">
        <v>3</v>
      </c>
      <c r="G39" s="2">
        <f t="shared" si="4"/>
        <v>0.30000000000000004</v>
      </c>
      <c r="H39" s="9">
        <f t="shared" si="5"/>
        <v>41.400000000000006</v>
      </c>
      <c r="M39" s="203"/>
      <c r="N39" s="203"/>
      <c r="O39" s="203"/>
      <c r="P39" s="203"/>
      <c r="Q39" s="203"/>
      <c r="R39" s="203"/>
    </row>
    <row r="40" spans="1:18" x14ac:dyDescent="0.25">
      <c r="A40" s="8" t="s">
        <v>124</v>
      </c>
      <c r="B40" s="2">
        <v>40</v>
      </c>
      <c r="C40" s="2">
        <f t="shared" si="6"/>
        <v>4</v>
      </c>
      <c r="D40" s="2">
        <v>729</v>
      </c>
      <c r="E40" s="2">
        <f t="shared" si="3"/>
        <v>2916</v>
      </c>
      <c r="F40" s="2">
        <v>40</v>
      </c>
      <c r="G40" s="2">
        <f t="shared" si="4"/>
        <v>4</v>
      </c>
      <c r="H40" s="9">
        <f t="shared" si="5"/>
        <v>2916</v>
      </c>
      <c r="M40" s="203"/>
      <c r="N40" s="203"/>
      <c r="O40" s="203"/>
      <c r="P40" s="203"/>
      <c r="Q40" s="203"/>
      <c r="R40" s="203"/>
    </row>
    <row r="41" spans="1:18" x14ac:dyDescent="0.25">
      <c r="A41" s="8"/>
      <c r="B41" s="2"/>
      <c r="C41" s="2"/>
      <c r="D41" s="2"/>
      <c r="E41" s="2">
        <f>SUM(E34:E40)</f>
        <v>3829</v>
      </c>
      <c r="F41" s="2"/>
      <c r="G41" s="2"/>
      <c r="H41" s="9">
        <f>SUM(H34:H40)</f>
        <v>3829</v>
      </c>
      <c r="M41" s="203"/>
      <c r="N41" s="203"/>
      <c r="O41" s="203"/>
      <c r="P41" s="203"/>
      <c r="Q41" s="203"/>
      <c r="R41" s="203"/>
    </row>
    <row r="42" spans="1:18" ht="15.75" thickBot="1" x14ac:dyDescent="0.3">
      <c r="A42" s="12"/>
      <c r="B42" s="13"/>
      <c r="C42" s="13"/>
      <c r="D42" s="13"/>
      <c r="E42" s="110">
        <f>E41/100</f>
        <v>38.29</v>
      </c>
      <c r="F42" s="63"/>
      <c r="G42" s="63"/>
      <c r="H42" s="118">
        <f>H41/100</f>
        <v>38.29</v>
      </c>
      <c r="M42" s="203"/>
      <c r="N42" s="203"/>
      <c r="O42" s="203"/>
      <c r="P42" s="203"/>
      <c r="Q42" s="203"/>
      <c r="R42" s="203"/>
    </row>
    <row r="43" spans="1:18" x14ac:dyDescent="0.25">
      <c r="A43" s="87" t="s">
        <v>116</v>
      </c>
      <c r="B43" s="35">
        <v>150</v>
      </c>
      <c r="C43" s="35"/>
      <c r="D43" s="35"/>
      <c r="E43" s="35"/>
      <c r="F43" s="35">
        <v>180</v>
      </c>
      <c r="G43" s="29"/>
      <c r="H43" s="61"/>
      <c r="M43" s="203"/>
      <c r="N43" s="203"/>
      <c r="O43" s="203"/>
      <c r="P43" s="203"/>
      <c r="Q43" s="203"/>
      <c r="R43" s="203"/>
    </row>
    <row r="44" spans="1:18" x14ac:dyDescent="0.25">
      <c r="A44" s="8" t="s">
        <v>36</v>
      </c>
      <c r="B44" s="2">
        <v>52.5</v>
      </c>
      <c r="C44" s="2">
        <f>B44*0.1</f>
        <v>5.25</v>
      </c>
      <c r="D44" s="2">
        <v>59</v>
      </c>
      <c r="E44" s="2">
        <f>D44*C44</f>
        <v>309.75</v>
      </c>
      <c r="F44" s="2">
        <v>63</v>
      </c>
      <c r="G44" s="2">
        <f>F44*0.1</f>
        <v>6.3000000000000007</v>
      </c>
      <c r="H44" s="9">
        <f>G44*D44</f>
        <v>371.70000000000005</v>
      </c>
      <c r="M44" s="203"/>
      <c r="N44" s="203"/>
      <c r="O44" s="203"/>
      <c r="P44" s="203"/>
      <c r="Q44" s="203"/>
      <c r="R44" s="203"/>
    </row>
    <row r="45" spans="1:18" x14ac:dyDescent="0.25">
      <c r="A45" s="8" t="s">
        <v>68</v>
      </c>
      <c r="B45" s="2">
        <v>5.3</v>
      </c>
      <c r="C45" s="2">
        <f t="shared" ref="C45:C46" si="7">B45*0.1</f>
        <v>0.53</v>
      </c>
      <c r="D45" s="2">
        <v>620</v>
      </c>
      <c r="E45" s="2">
        <f t="shared" ref="E45:E46" si="8">D45*C45</f>
        <v>328.6</v>
      </c>
      <c r="F45" s="2">
        <v>6.3</v>
      </c>
      <c r="G45" s="2">
        <f t="shared" ref="G45:G46" si="9">F45*0.1</f>
        <v>0.63</v>
      </c>
      <c r="H45" s="9">
        <f t="shared" ref="H45:H46" si="10">G45*D45</f>
        <v>390.6</v>
      </c>
      <c r="M45" s="203"/>
      <c r="N45" s="203"/>
      <c r="O45" s="203"/>
      <c r="P45" s="203"/>
      <c r="Q45" s="203"/>
      <c r="R45" s="203"/>
    </row>
    <row r="46" spans="1:18" x14ac:dyDescent="0.25">
      <c r="A46" s="8" t="s">
        <v>1</v>
      </c>
      <c r="B46" s="2">
        <v>2</v>
      </c>
      <c r="C46" s="2">
        <f t="shared" si="7"/>
        <v>0.2</v>
      </c>
      <c r="D46" s="2">
        <v>27</v>
      </c>
      <c r="E46" s="2">
        <f t="shared" si="8"/>
        <v>5.4</v>
      </c>
      <c r="F46" s="2">
        <v>3</v>
      </c>
      <c r="G46" s="2">
        <f t="shared" si="9"/>
        <v>0.30000000000000004</v>
      </c>
      <c r="H46" s="9">
        <f t="shared" si="10"/>
        <v>8.1000000000000014</v>
      </c>
      <c r="M46" s="203"/>
      <c r="N46" s="203"/>
      <c r="O46" s="203"/>
      <c r="P46" s="203"/>
      <c r="Q46" s="203"/>
      <c r="R46" s="203"/>
    </row>
    <row r="47" spans="1:18" x14ac:dyDescent="0.25">
      <c r="A47" s="8"/>
      <c r="B47" s="2"/>
      <c r="C47" s="2"/>
      <c r="D47" s="2"/>
      <c r="E47" s="2">
        <f>SUM(E44:E46)</f>
        <v>643.75</v>
      </c>
      <c r="F47" s="2"/>
      <c r="G47" s="2"/>
      <c r="H47" s="9">
        <f>SUM(H44:H46)</f>
        <v>770.40000000000009</v>
      </c>
      <c r="M47" s="203"/>
      <c r="N47" s="203"/>
      <c r="O47" s="203"/>
      <c r="P47" s="203"/>
      <c r="Q47" s="203"/>
      <c r="R47" s="203"/>
    </row>
    <row r="48" spans="1:18" ht="15.75" thickBot="1" x14ac:dyDescent="0.3">
      <c r="A48" s="12"/>
      <c r="B48" s="13"/>
      <c r="C48" s="13"/>
      <c r="D48" s="13"/>
      <c r="E48" s="41">
        <f>E47/100</f>
        <v>6.4375</v>
      </c>
      <c r="F48" s="32"/>
      <c r="G48" s="32"/>
      <c r="H48" s="53">
        <f>H47/100</f>
        <v>7.7040000000000006</v>
      </c>
      <c r="M48" s="203"/>
      <c r="N48" s="203"/>
      <c r="O48" s="203"/>
      <c r="P48" s="203"/>
      <c r="Q48" s="203"/>
      <c r="R48" s="203"/>
    </row>
    <row r="49" spans="1:24" ht="18" customHeight="1" x14ac:dyDescent="0.25">
      <c r="A49" s="47" t="s">
        <v>63</v>
      </c>
      <c r="B49" s="37">
        <v>200</v>
      </c>
      <c r="C49" s="37"/>
      <c r="D49" s="37"/>
      <c r="E49" s="37"/>
      <c r="F49" s="37">
        <v>200</v>
      </c>
      <c r="G49" s="6"/>
      <c r="H49" s="7"/>
      <c r="M49" s="203"/>
      <c r="N49" s="203"/>
      <c r="O49" s="203"/>
      <c r="P49" s="203"/>
      <c r="Q49" s="203"/>
      <c r="R49" s="203"/>
    </row>
    <row r="50" spans="1:24" x14ac:dyDescent="0.25">
      <c r="A50" s="8"/>
      <c r="B50" s="2">
        <v>200</v>
      </c>
      <c r="C50" s="2">
        <v>20</v>
      </c>
      <c r="D50" s="2">
        <v>77</v>
      </c>
      <c r="E50" s="2">
        <f>C50*D50</f>
        <v>1540</v>
      </c>
      <c r="F50" s="2"/>
      <c r="G50" s="2"/>
      <c r="H50" s="9">
        <f>C50*D50</f>
        <v>1540</v>
      </c>
      <c r="R50" s="203"/>
    </row>
    <row r="51" spans="1:24" ht="15.75" thickBot="1" x14ac:dyDescent="0.3">
      <c r="A51" s="12"/>
      <c r="B51" s="13"/>
      <c r="C51" s="13"/>
      <c r="D51" s="13"/>
      <c r="E51" s="32">
        <f>E50/100</f>
        <v>15.4</v>
      </c>
      <c r="F51" s="32"/>
      <c r="G51" s="32"/>
      <c r="H51" s="33">
        <f>H50/100</f>
        <v>15.4</v>
      </c>
    </row>
    <row r="52" spans="1:24" ht="30.75" customHeight="1" x14ac:dyDescent="0.25">
      <c r="A52" s="47" t="s">
        <v>114</v>
      </c>
      <c r="B52" s="54" t="s">
        <v>35</v>
      </c>
      <c r="C52" s="54"/>
      <c r="D52" s="54"/>
      <c r="E52" s="54"/>
      <c r="F52" s="54" t="s">
        <v>35</v>
      </c>
      <c r="G52" s="6"/>
      <c r="H52" s="7"/>
    </row>
    <row r="53" spans="1:24" x14ac:dyDescent="0.25">
      <c r="A53" s="8" t="s">
        <v>115</v>
      </c>
      <c r="B53" s="2">
        <v>138.5</v>
      </c>
      <c r="C53" s="2">
        <v>14</v>
      </c>
      <c r="D53" s="2">
        <v>440</v>
      </c>
      <c r="E53" s="2">
        <f>D53*C53</f>
        <v>6160</v>
      </c>
      <c r="F53" s="2">
        <v>138.5</v>
      </c>
      <c r="G53" s="2">
        <v>14</v>
      </c>
      <c r="H53" s="9">
        <f>G53*D53</f>
        <v>6160</v>
      </c>
    </row>
    <row r="54" spans="1:24" x14ac:dyDescent="0.25">
      <c r="A54" s="8" t="s">
        <v>10</v>
      </c>
      <c r="B54" s="2">
        <v>18</v>
      </c>
      <c r="C54" s="2">
        <f t="shared" ref="C54:C59" si="11">B54*0.1</f>
        <v>1.8</v>
      </c>
      <c r="D54" s="2">
        <v>62</v>
      </c>
      <c r="E54" s="2">
        <f t="shared" ref="E54:E59" si="12">D54*C54</f>
        <v>111.60000000000001</v>
      </c>
      <c r="F54" s="2">
        <v>18</v>
      </c>
      <c r="G54" s="2">
        <f t="shared" ref="G54:G59" si="13">F54*0.1</f>
        <v>1.8</v>
      </c>
      <c r="H54" s="9">
        <f t="shared" ref="H54:H59" si="14">G54*D54</f>
        <v>111.60000000000001</v>
      </c>
    </row>
    <row r="55" spans="1:24" x14ac:dyDescent="0.25">
      <c r="A55" s="8" t="s">
        <v>25</v>
      </c>
      <c r="B55" s="2">
        <v>2.7</v>
      </c>
      <c r="C55" s="2">
        <v>0.3</v>
      </c>
      <c r="D55" s="2">
        <v>49</v>
      </c>
      <c r="E55" s="2">
        <f t="shared" si="12"/>
        <v>14.7</v>
      </c>
      <c r="F55" s="2">
        <v>2.7</v>
      </c>
      <c r="G55" s="2">
        <v>0.3</v>
      </c>
      <c r="H55" s="9">
        <f t="shared" si="14"/>
        <v>14.7</v>
      </c>
    </row>
    <row r="56" spans="1:24" x14ac:dyDescent="0.25">
      <c r="A56" s="8" t="s">
        <v>0</v>
      </c>
      <c r="B56" s="2">
        <v>26</v>
      </c>
      <c r="C56" s="2">
        <f t="shared" si="11"/>
        <v>2.6</v>
      </c>
      <c r="D56" s="2">
        <v>74</v>
      </c>
      <c r="E56" s="2">
        <f t="shared" si="12"/>
        <v>192.4</v>
      </c>
      <c r="F56" s="2">
        <v>26</v>
      </c>
      <c r="G56" s="2">
        <f t="shared" si="13"/>
        <v>2.6</v>
      </c>
      <c r="H56" s="9">
        <f t="shared" si="14"/>
        <v>192.4</v>
      </c>
    </row>
    <row r="57" spans="1:24" x14ac:dyDescent="0.25">
      <c r="A57" s="8" t="s">
        <v>67</v>
      </c>
      <c r="B57" s="2">
        <v>3</v>
      </c>
      <c r="C57" s="2">
        <f t="shared" si="11"/>
        <v>0.30000000000000004</v>
      </c>
      <c r="D57" s="2">
        <v>138</v>
      </c>
      <c r="E57" s="2">
        <f t="shared" si="12"/>
        <v>41.400000000000006</v>
      </c>
      <c r="F57" s="2">
        <v>3</v>
      </c>
      <c r="G57" s="2">
        <f t="shared" si="13"/>
        <v>0.30000000000000004</v>
      </c>
      <c r="H57" s="9">
        <f t="shared" si="14"/>
        <v>41.400000000000006</v>
      </c>
    </row>
    <row r="58" spans="1:24" x14ac:dyDescent="0.25">
      <c r="A58" s="14" t="s">
        <v>4</v>
      </c>
      <c r="B58" s="4">
        <v>5</v>
      </c>
      <c r="C58" s="2">
        <f t="shared" si="11"/>
        <v>0.5</v>
      </c>
      <c r="D58" s="4">
        <v>620</v>
      </c>
      <c r="E58" s="2">
        <f t="shared" si="12"/>
        <v>310</v>
      </c>
      <c r="F58" s="4">
        <v>5</v>
      </c>
      <c r="G58" s="2">
        <f t="shared" si="13"/>
        <v>0.5</v>
      </c>
      <c r="H58" s="9">
        <f t="shared" si="14"/>
        <v>310</v>
      </c>
      <c r="M58" s="168"/>
      <c r="N58" s="168"/>
      <c r="O58" s="168"/>
      <c r="P58" s="168"/>
      <c r="Q58" s="168"/>
    </row>
    <row r="59" spans="1:24" x14ac:dyDescent="0.25">
      <c r="A59" s="14" t="s">
        <v>1</v>
      </c>
      <c r="B59" s="4">
        <v>3</v>
      </c>
      <c r="C59" s="2">
        <f t="shared" si="11"/>
        <v>0.30000000000000004</v>
      </c>
      <c r="D59" s="4">
        <v>27</v>
      </c>
      <c r="E59" s="2">
        <f t="shared" si="12"/>
        <v>8.1000000000000014</v>
      </c>
      <c r="F59" s="4">
        <v>3</v>
      </c>
      <c r="G59" s="2">
        <f t="shared" si="13"/>
        <v>0.30000000000000004</v>
      </c>
      <c r="H59" s="9">
        <f t="shared" si="14"/>
        <v>8.1000000000000014</v>
      </c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1:24" x14ac:dyDescent="0.25">
      <c r="A60" s="2"/>
      <c r="B60" s="2"/>
      <c r="C60" s="2"/>
      <c r="D60" s="2"/>
      <c r="E60" s="66">
        <f>SUM(E53:E59)</f>
        <v>6838.2</v>
      </c>
      <c r="F60" s="2"/>
      <c r="G60" s="2"/>
      <c r="H60" s="88">
        <f>SUM(H53:H59)</f>
        <v>6838.2</v>
      </c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</row>
    <row r="61" spans="1:24" ht="15.75" thickBot="1" x14ac:dyDescent="0.3">
      <c r="A61" s="3" t="s">
        <v>50</v>
      </c>
      <c r="B61" s="2"/>
      <c r="C61" s="2"/>
      <c r="D61" s="2"/>
      <c r="E61" s="3">
        <f>E60/100</f>
        <v>68.382000000000005</v>
      </c>
      <c r="F61" s="2"/>
      <c r="G61" s="2"/>
      <c r="H61" s="70">
        <f>H60/100</f>
        <v>68.382000000000005</v>
      </c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1:24" ht="15.75" thickBot="1" x14ac:dyDescent="0.3">
      <c r="A62" s="5" t="s">
        <v>55</v>
      </c>
      <c r="B62" s="37">
        <v>30</v>
      </c>
      <c r="C62" s="6">
        <f>B62*100/1000</f>
        <v>3</v>
      </c>
      <c r="D62" s="6">
        <v>60</v>
      </c>
      <c r="E62" s="37">
        <f>D62*C62/100</f>
        <v>1.8</v>
      </c>
      <c r="F62" s="37">
        <v>50</v>
      </c>
      <c r="G62" s="6">
        <f>F62*100/1000</f>
        <v>5</v>
      </c>
      <c r="H62" s="38">
        <f>G62*D62/100</f>
        <v>3</v>
      </c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</row>
    <row r="63" spans="1:24" ht="15.75" thickBot="1" x14ac:dyDescent="0.3">
      <c r="A63" s="111" t="s">
        <v>50</v>
      </c>
      <c r="B63" s="65"/>
      <c r="C63" s="65"/>
      <c r="D63" s="65"/>
      <c r="E63" s="112">
        <f>E62+E61+E51+E48+E42+E32</f>
        <v>145.42950000000002</v>
      </c>
      <c r="F63" s="113"/>
      <c r="G63" s="113"/>
      <c r="H63" s="114">
        <f>H62+H61+H51+H48+H42+H32</f>
        <v>157.49600000000001</v>
      </c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</row>
    <row r="64" spans="1:24" ht="15.75" x14ac:dyDescent="0.25">
      <c r="A64" s="17"/>
      <c r="B64" s="357" t="s">
        <v>52</v>
      </c>
      <c r="C64" s="357"/>
      <c r="D64" s="357"/>
      <c r="E64" s="357"/>
      <c r="F64" s="357"/>
      <c r="G64" s="18"/>
      <c r="H64" s="19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</row>
    <row r="65" spans="1:24" x14ac:dyDescent="0.25">
      <c r="A65" s="358" t="s">
        <v>15</v>
      </c>
      <c r="B65" s="360" t="s">
        <v>86</v>
      </c>
      <c r="C65" s="360"/>
      <c r="D65" s="360"/>
      <c r="E65" s="360"/>
      <c r="F65" s="360" t="s">
        <v>85</v>
      </c>
      <c r="G65" s="360"/>
      <c r="H65" s="361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</row>
    <row r="66" spans="1:24" ht="30.75" thickBot="1" x14ac:dyDescent="0.3">
      <c r="A66" s="359"/>
      <c r="B66" s="16" t="s">
        <v>73</v>
      </c>
      <c r="C66" s="44" t="s">
        <v>5</v>
      </c>
      <c r="D66" s="44" t="s">
        <v>6</v>
      </c>
      <c r="E66" s="44" t="s">
        <v>13</v>
      </c>
      <c r="F66" s="16" t="s">
        <v>73</v>
      </c>
      <c r="G66" s="44" t="s">
        <v>14</v>
      </c>
      <c r="H66" s="45" t="s">
        <v>13</v>
      </c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</row>
    <row r="67" spans="1:24" ht="45.75" customHeight="1" x14ac:dyDescent="0.25">
      <c r="A67" s="47" t="s">
        <v>94</v>
      </c>
      <c r="B67" s="54" t="s">
        <v>29</v>
      </c>
      <c r="C67" s="59"/>
      <c r="D67" s="59"/>
      <c r="E67" s="59"/>
      <c r="F67" s="54" t="s">
        <v>152</v>
      </c>
      <c r="G67" s="6"/>
      <c r="H67" s="7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</row>
    <row r="68" spans="1:24" x14ac:dyDescent="0.25">
      <c r="A68" s="8" t="s">
        <v>30</v>
      </c>
      <c r="B68" s="2">
        <v>122</v>
      </c>
      <c r="C68" s="2">
        <f>B68*0.1</f>
        <v>12.200000000000001</v>
      </c>
      <c r="D68" s="2">
        <v>359</v>
      </c>
      <c r="E68" s="2">
        <f t="shared" ref="E68:E73" si="15">D68*C68</f>
        <v>4379.8</v>
      </c>
      <c r="F68" s="2">
        <f>B68</f>
        <v>122</v>
      </c>
      <c r="G68" s="2">
        <f>F68*0.1</f>
        <v>12.200000000000001</v>
      </c>
      <c r="H68" s="9">
        <f>G68*D68</f>
        <v>4379.8</v>
      </c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</row>
    <row r="69" spans="1:24" x14ac:dyDescent="0.25">
      <c r="A69" s="8" t="s">
        <v>31</v>
      </c>
      <c r="B69" s="2">
        <v>11.5</v>
      </c>
      <c r="C69" s="2">
        <v>1</v>
      </c>
      <c r="D69" s="2">
        <v>57</v>
      </c>
      <c r="E69" s="2">
        <f t="shared" si="15"/>
        <v>57</v>
      </c>
      <c r="F69" s="2">
        <f t="shared" ref="F69:F72" si="16">B69</f>
        <v>11.5</v>
      </c>
      <c r="G69" s="2">
        <f t="shared" ref="G69:G70" si="17">F69*0.1</f>
        <v>1.1500000000000001</v>
      </c>
      <c r="H69" s="9">
        <f t="shared" ref="H69:H73" si="18">G69*D69</f>
        <v>65.550000000000011</v>
      </c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</row>
    <row r="70" spans="1:24" x14ac:dyDescent="0.25">
      <c r="A70" s="8" t="s">
        <v>12</v>
      </c>
      <c r="B70" s="2">
        <v>8.6999999999999993</v>
      </c>
      <c r="C70" s="2">
        <v>1</v>
      </c>
      <c r="D70" s="2">
        <v>85.8</v>
      </c>
      <c r="E70" s="2">
        <f t="shared" si="15"/>
        <v>85.8</v>
      </c>
      <c r="F70" s="2">
        <f t="shared" si="16"/>
        <v>8.6999999999999993</v>
      </c>
      <c r="G70" s="2">
        <f t="shared" si="17"/>
        <v>0.87</v>
      </c>
      <c r="H70" s="9">
        <f t="shared" si="18"/>
        <v>74.646000000000001</v>
      </c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</row>
    <row r="71" spans="1:24" x14ac:dyDescent="0.25">
      <c r="A71" s="8" t="s">
        <v>39</v>
      </c>
      <c r="B71" s="2">
        <v>3.5</v>
      </c>
      <c r="C71" s="2">
        <f>B71*100/40</f>
        <v>8.75</v>
      </c>
      <c r="D71" s="2">
        <v>11</v>
      </c>
      <c r="E71" s="2">
        <f t="shared" si="15"/>
        <v>96.25</v>
      </c>
      <c r="F71" s="2">
        <f t="shared" si="16"/>
        <v>3.5</v>
      </c>
      <c r="G71" s="2">
        <v>10</v>
      </c>
      <c r="H71" s="9">
        <f t="shared" si="18"/>
        <v>110</v>
      </c>
      <c r="K71" s="168"/>
      <c r="L71" s="168"/>
      <c r="R71" s="168"/>
      <c r="S71" s="168"/>
      <c r="T71" s="168"/>
      <c r="U71" s="168"/>
      <c r="V71" s="168"/>
      <c r="W71" s="168"/>
      <c r="X71" s="168"/>
    </row>
    <row r="72" spans="1:24" x14ac:dyDescent="0.25">
      <c r="A72" s="8" t="s">
        <v>68</v>
      </c>
      <c r="B72" s="2">
        <v>5.5</v>
      </c>
      <c r="C72" s="2">
        <f>B72*0.1</f>
        <v>0.55000000000000004</v>
      </c>
      <c r="D72" s="2">
        <v>620</v>
      </c>
      <c r="E72" s="2">
        <f t="shared" si="15"/>
        <v>341</v>
      </c>
      <c r="F72" s="2">
        <f t="shared" si="16"/>
        <v>5.5</v>
      </c>
      <c r="G72" s="2">
        <f>F72*0.1</f>
        <v>0.55000000000000004</v>
      </c>
      <c r="H72" s="9">
        <f t="shared" si="18"/>
        <v>341</v>
      </c>
    </row>
    <row r="73" spans="1:24" x14ac:dyDescent="0.25">
      <c r="A73" s="8" t="s">
        <v>95</v>
      </c>
      <c r="B73" s="2">
        <v>31</v>
      </c>
      <c r="C73" s="2">
        <v>3.1</v>
      </c>
      <c r="D73" s="2">
        <v>335</v>
      </c>
      <c r="E73" s="2">
        <f t="shared" si="15"/>
        <v>1038.5</v>
      </c>
      <c r="F73" s="2">
        <v>51</v>
      </c>
      <c r="G73" s="2">
        <f>F73*0.1</f>
        <v>5.1000000000000005</v>
      </c>
      <c r="H73" s="9">
        <f t="shared" si="18"/>
        <v>1708.5000000000002</v>
      </c>
    </row>
    <row r="74" spans="1:24" x14ac:dyDescent="0.25">
      <c r="A74" s="8"/>
      <c r="B74" s="2"/>
      <c r="C74" s="2"/>
      <c r="D74" s="2"/>
      <c r="E74" s="2">
        <f>SUM(E68:E73)</f>
        <v>5998.35</v>
      </c>
      <c r="F74" s="2"/>
      <c r="G74" s="2"/>
      <c r="H74" s="9">
        <f>SUM(H68:H73)</f>
        <v>6679.4960000000001</v>
      </c>
    </row>
    <row r="75" spans="1:24" ht="15.75" thickBot="1" x14ac:dyDescent="0.3">
      <c r="A75" s="12"/>
      <c r="B75" s="13"/>
      <c r="C75" s="13"/>
      <c r="D75" s="13"/>
      <c r="E75" s="32">
        <f>E74/100</f>
        <v>59.983500000000006</v>
      </c>
      <c r="F75" s="13"/>
      <c r="G75" s="13"/>
      <c r="H75" s="53">
        <f>H74/100</f>
        <v>66.794960000000003</v>
      </c>
    </row>
    <row r="76" spans="1:24" x14ac:dyDescent="0.25">
      <c r="A76" s="5" t="s">
        <v>123</v>
      </c>
      <c r="B76" s="37">
        <v>50</v>
      </c>
      <c r="C76" s="6">
        <v>5</v>
      </c>
      <c r="D76" s="6">
        <v>103</v>
      </c>
      <c r="E76" s="37">
        <f>D76*C76/100</f>
        <v>5.15</v>
      </c>
      <c r="F76" s="37">
        <v>50</v>
      </c>
      <c r="G76" s="6">
        <v>5</v>
      </c>
      <c r="H76" s="38">
        <f>G76*D76/100</f>
        <v>5.15</v>
      </c>
    </row>
    <row r="77" spans="1:24" x14ac:dyDescent="0.25">
      <c r="A77" s="10" t="s">
        <v>51</v>
      </c>
      <c r="B77" s="3">
        <v>200</v>
      </c>
      <c r="C77" s="3"/>
      <c r="D77" s="3"/>
      <c r="E77" s="3"/>
      <c r="F77" s="3">
        <v>200</v>
      </c>
      <c r="G77" s="2"/>
      <c r="H77" s="9"/>
    </row>
    <row r="78" spans="1:24" x14ac:dyDescent="0.25">
      <c r="A78" s="8" t="s">
        <v>134</v>
      </c>
      <c r="B78" s="2">
        <v>1</v>
      </c>
      <c r="C78" s="2">
        <f>B78*0.1</f>
        <v>0.1</v>
      </c>
      <c r="D78" s="2">
        <v>650</v>
      </c>
      <c r="E78" s="2">
        <f>D78*C78</f>
        <v>65</v>
      </c>
      <c r="F78" s="2">
        <v>1</v>
      </c>
      <c r="G78" s="2">
        <f>C78</f>
        <v>0.1</v>
      </c>
      <c r="H78" s="2">
        <f>G78*D78</f>
        <v>65</v>
      </c>
    </row>
    <row r="79" spans="1:24" x14ac:dyDescent="0.25">
      <c r="A79" s="8" t="s">
        <v>2</v>
      </c>
      <c r="B79" s="2">
        <v>11</v>
      </c>
      <c r="C79" s="2">
        <f t="shared" ref="C79" si="19">B79*0.1</f>
        <v>1.1000000000000001</v>
      </c>
      <c r="D79" s="2">
        <v>85.8</v>
      </c>
      <c r="E79" s="2">
        <f>D79*C79</f>
        <v>94.38000000000001</v>
      </c>
      <c r="F79" s="2">
        <v>11</v>
      </c>
      <c r="G79" s="2">
        <f t="shared" ref="G79" si="20">C79</f>
        <v>1.1000000000000001</v>
      </c>
      <c r="H79" s="2">
        <f t="shared" ref="H79" si="21">G79*D79</f>
        <v>94.38000000000001</v>
      </c>
    </row>
    <row r="80" spans="1:24" x14ac:dyDescent="0.25">
      <c r="A80" s="8"/>
      <c r="B80" s="2"/>
      <c r="C80" s="2"/>
      <c r="D80" s="2"/>
      <c r="E80" s="2">
        <f>SUM(E78:E79)</f>
        <v>159.38</v>
      </c>
      <c r="F80" s="2"/>
      <c r="G80" s="2"/>
      <c r="H80" s="2">
        <f>SUM(H78:H79)</f>
        <v>159.38</v>
      </c>
    </row>
    <row r="81" spans="1:21" x14ac:dyDescent="0.25">
      <c r="A81" s="23"/>
      <c r="B81" s="4"/>
      <c r="C81" s="4"/>
      <c r="D81" s="4"/>
      <c r="E81" s="22">
        <f>E80/100</f>
        <v>1.5937999999999999</v>
      </c>
      <c r="F81" s="4"/>
      <c r="G81" s="4"/>
      <c r="H81" s="24">
        <f>H80/100</f>
        <v>1.5937999999999999</v>
      </c>
    </row>
    <row r="82" spans="1:21" ht="15.75" thickBot="1" x14ac:dyDescent="0.3">
      <c r="A82" s="76" t="s">
        <v>122</v>
      </c>
      <c r="B82" s="74">
        <v>300</v>
      </c>
      <c r="C82" s="74">
        <f>B82*0.1</f>
        <v>30</v>
      </c>
      <c r="D82" s="74">
        <v>149</v>
      </c>
      <c r="E82" s="75">
        <f>D82*C82/100</f>
        <v>44.7</v>
      </c>
      <c r="F82" s="74">
        <v>300</v>
      </c>
      <c r="G82" s="74">
        <f>F82*0.1</f>
        <v>30</v>
      </c>
      <c r="H82" s="116">
        <f>G82*D82/100</f>
        <v>44.7</v>
      </c>
    </row>
    <row r="83" spans="1:21" ht="15.75" thickBot="1" x14ac:dyDescent="0.3">
      <c r="A83" s="51" t="s">
        <v>50</v>
      </c>
      <c r="B83" s="49"/>
      <c r="C83" s="49"/>
      <c r="D83" s="49"/>
      <c r="E83" s="50">
        <f>E82+E81+E76+E75</f>
        <v>111.4273</v>
      </c>
      <c r="F83" s="49"/>
      <c r="G83" s="49"/>
      <c r="H83" s="95">
        <f>H82+H81+H76+H75</f>
        <v>118.23876000000001</v>
      </c>
    </row>
    <row r="84" spans="1:21" x14ac:dyDescent="0.25">
      <c r="A84" s="362" t="s">
        <v>16</v>
      </c>
      <c r="B84" s="363" t="s">
        <v>86</v>
      </c>
      <c r="C84" s="363"/>
      <c r="D84" s="363"/>
      <c r="E84" s="363"/>
      <c r="F84" s="363" t="s">
        <v>85</v>
      </c>
      <c r="G84" s="363"/>
      <c r="H84" s="364"/>
    </row>
    <row r="85" spans="1:21" ht="30.75" thickBot="1" x14ac:dyDescent="0.3">
      <c r="A85" s="359"/>
      <c r="B85" s="16" t="s">
        <v>73</v>
      </c>
      <c r="C85" s="44" t="s">
        <v>5</v>
      </c>
      <c r="D85" s="44" t="s">
        <v>6</v>
      </c>
      <c r="E85" s="44" t="s">
        <v>13</v>
      </c>
      <c r="F85" s="16" t="s">
        <v>73</v>
      </c>
      <c r="G85" s="44" t="s">
        <v>14</v>
      </c>
      <c r="H85" s="45" t="s">
        <v>13</v>
      </c>
      <c r="M85" s="168"/>
      <c r="N85" s="168"/>
      <c r="O85" s="168"/>
      <c r="P85" s="168"/>
      <c r="Q85" s="168"/>
    </row>
    <row r="86" spans="1:21" ht="15.75" thickBot="1" x14ac:dyDescent="0.3">
      <c r="A86" s="55" t="s">
        <v>192</v>
      </c>
      <c r="B86" s="37">
        <v>60</v>
      </c>
      <c r="C86" s="6">
        <f>B86*100/1000</f>
        <v>6</v>
      </c>
      <c r="D86" s="6">
        <v>170</v>
      </c>
      <c r="E86" s="6">
        <f>D86*C86/100</f>
        <v>10.199999999999999</v>
      </c>
      <c r="F86" s="37">
        <v>100</v>
      </c>
      <c r="G86" s="6">
        <f>F86*100/1000</f>
        <v>10</v>
      </c>
      <c r="H86" s="7">
        <f>G86*D86/100</f>
        <v>17</v>
      </c>
      <c r="I86" s="168"/>
      <c r="J86" s="168"/>
      <c r="K86" s="168"/>
      <c r="L86" s="168"/>
      <c r="R86" s="168"/>
      <c r="S86" s="168"/>
      <c r="T86" s="168"/>
      <c r="U86" s="168"/>
    </row>
    <row r="87" spans="1:21" ht="29.25" x14ac:dyDescent="0.25">
      <c r="A87" s="47" t="s">
        <v>87</v>
      </c>
      <c r="B87" s="37">
        <v>250</v>
      </c>
      <c r="C87" s="37"/>
      <c r="D87" s="37"/>
      <c r="E87" s="37"/>
      <c r="F87" s="37">
        <v>250</v>
      </c>
      <c r="G87" s="6"/>
      <c r="H87" s="7"/>
    </row>
    <row r="88" spans="1:21" x14ac:dyDescent="0.25">
      <c r="A88" s="8" t="s">
        <v>17</v>
      </c>
      <c r="B88" s="2">
        <v>29</v>
      </c>
      <c r="C88" s="2">
        <f>B88*0.1</f>
        <v>2.9000000000000004</v>
      </c>
      <c r="D88" s="2">
        <v>69</v>
      </c>
      <c r="E88" s="2">
        <f>D88*C88</f>
        <v>200.10000000000002</v>
      </c>
      <c r="F88" s="2">
        <v>29</v>
      </c>
      <c r="G88" s="2">
        <f>F88*0.1</f>
        <v>2.9000000000000004</v>
      </c>
      <c r="H88" s="9">
        <f>G88*D88</f>
        <v>200.10000000000002</v>
      </c>
    </row>
    <row r="89" spans="1:21" x14ac:dyDescent="0.25">
      <c r="A89" s="8" t="s">
        <v>18</v>
      </c>
      <c r="B89" s="2">
        <v>40</v>
      </c>
      <c r="C89" s="2">
        <f t="shared" ref="C89:C90" si="22">B89*0.1</f>
        <v>4</v>
      </c>
      <c r="D89" s="2">
        <v>49</v>
      </c>
      <c r="E89" s="2">
        <f t="shared" ref="E89:E96" si="23">D89*C89</f>
        <v>196</v>
      </c>
      <c r="F89" s="2">
        <v>40</v>
      </c>
      <c r="G89" s="2">
        <f t="shared" ref="G89:G96" si="24">F89*0.1</f>
        <v>4</v>
      </c>
      <c r="H89" s="9">
        <f t="shared" ref="H89:H96" si="25">G89*D89</f>
        <v>196</v>
      </c>
    </row>
    <row r="90" spans="1:21" x14ac:dyDescent="0.25">
      <c r="A90" s="8" t="s">
        <v>19</v>
      </c>
      <c r="B90" s="2">
        <v>15</v>
      </c>
      <c r="C90" s="2">
        <f t="shared" si="22"/>
        <v>1.5</v>
      </c>
      <c r="D90" s="2">
        <v>72</v>
      </c>
      <c r="E90" s="2">
        <f t="shared" si="23"/>
        <v>108</v>
      </c>
      <c r="F90" s="2">
        <v>15</v>
      </c>
      <c r="G90" s="2">
        <f t="shared" si="24"/>
        <v>1.5</v>
      </c>
      <c r="H90" s="9">
        <f t="shared" si="25"/>
        <v>108</v>
      </c>
    </row>
    <row r="91" spans="1:21" x14ac:dyDescent="0.25">
      <c r="A91" s="8" t="s">
        <v>20</v>
      </c>
      <c r="B91" s="2">
        <v>57</v>
      </c>
      <c r="C91" s="121">
        <f>B91*0.1</f>
        <v>5.7</v>
      </c>
      <c r="D91" s="2">
        <v>69</v>
      </c>
      <c r="E91" s="2">
        <f t="shared" si="23"/>
        <v>393.3</v>
      </c>
      <c r="F91" s="2">
        <v>57</v>
      </c>
      <c r="G91" s="2">
        <f t="shared" si="24"/>
        <v>5.7</v>
      </c>
      <c r="H91" s="9">
        <f t="shared" si="25"/>
        <v>393.3</v>
      </c>
    </row>
    <row r="92" spans="1:21" x14ac:dyDescent="0.25">
      <c r="A92" s="8" t="s">
        <v>2</v>
      </c>
      <c r="B92" s="2">
        <v>2.2999999999999998</v>
      </c>
      <c r="C92" s="2">
        <f t="shared" ref="C92:C96" si="26">B92*0.1</f>
        <v>0.22999999999999998</v>
      </c>
      <c r="D92" s="2">
        <v>85.8</v>
      </c>
      <c r="E92" s="2">
        <f t="shared" si="23"/>
        <v>19.733999999999998</v>
      </c>
      <c r="F92" s="2">
        <v>2.2999999999999998</v>
      </c>
      <c r="G92" s="2">
        <f t="shared" si="24"/>
        <v>0.22999999999999998</v>
      </c>
      <c r="H92" s="9">
        <f t="shared" si="25"/>
        <v>19.733999999999998</v>
      </c>
    </row>
    <row r="93" spans="1:21" x14ac:dyDescent="0.25">
      <c r="A93" s="8" t="s">
        <v>67</v>
      </c>
      <c r="B93" s="2">
        <v>4.5</v>
      </c>
      <c r="C93" s="2">
        <f t="shared" si="26"/>
        <v>0.45</v>
      </c>
      <c r="D93" s="2">
        <v>138</v>
      </c>
      <c r="E93" s="2">
        <f t="shared" si="23"/>
        <v>62.1</v>
      </c>
      <c r="F93" s="2">
        <v>4.5</v>
      </c>
      <c r="G93" s="2">
        <f t="shared" si="24"/>
        <v>0.45</v>
      </c>
      <c r="H93" s="9">
        <f t="shared" si="25"/>
        <v>62.1</v>
      </c>
    </row>
    <row r="94" spans="1:21" x14ac:dyDescent="0.25">
      <c r="A94" s="8" t="s">
        <v>1</v>
      </c>
      <c r="B94" s="2">
        <v>3</v>
      </c>
      <c r="C94" s="2">
        <f t="shared" si="26"/>
        <v>0.30000000000000004</v>
      </c>
      <c r="D94" s="2">
        <v>27</v>
      </c>
      <c r="E94" s="2">
        <f t="shared" si="23"/>
        <v>8.1000000000000014</v>
      </c>
      <c r="F94" s="2">
        <v>3</v>
      </c>
      <c r="G94" s="2">
        <f t="shared" si="24"/>
        <v>0.30000000000000004</v>
      </c>
      <c r="H94" s="9">
        <f t="shared" si="25"/>
        <v>8.1000000000000014</v>
      </c>
    </row>
    <row r="95" spans="1:21" x14ac:dyDescent="0.25">
      <c r="A95" s="8" t="s">
        <v>22</v>
      </c>
      <c r="B95" s="2">
        <v>10</v>
      </c>
      <c r="C95" s="2">
        <f t="shared" si="26"/>
        <v>1</v>
      </c>
      <c r="D95" s="2">
        <v>196</v>
      </c>
      <c r="E95" s="2">
        <f t="shared" si="23"/>
        <v>196</v>
      </c>
      <c r="F95" s="2">
        <v>10</v>
      </c>
      <c r="G95" s="2">
        <f t="shared" si="24"/>
        <v>1</v>
      </c>
      <c r="H95" s="9">
        <f t="shared" si="25"/>
        <v>196</v>
      </c>
    </row>
    <row r="96" spans="1:21" x14ac:dyDescent="0.25">
      <c r="A96" s="8" t="s">
        <v>24</v>
      </c>
      <c r="B96" s="2">
        <v>40</v>
      </c>
      <c r="C96" s="2">
        <f t="shared" si="26"/>
        <v>4</v>
      </c>
      <c r="D96" s="71">
        <v>729</v>
      </c>
      <c r="E96" s="2">
        <f t="shared" si="23"/>
        <v>2916</v>
      </c>
      <c r="F96" s="2">
        <v>40</v>
      </c>
      <c r="G96" s="2">
        <f t="shared" si="24"/>
        <v>4</v>
      </c>
      <c r="H96" s="9">
        <f t="shared" si="25"/>
        <v>2916</v>
      </c>
    </row>
    <row r="97" spans="1:8" x14ac:dyDescent="0.25">
      <c r="A97" s="8"/>
      <c r="B97" s="2"/>
      <c r="C97" s="2"/>
      <c r="D97" s="2"/>
      <c r="E97" s="2">
        <f>SUM(E88:E96)</f>
        <v>4099.3340000000007</v>
      </c>
      <c r="F97" s="2"/>
      <c r="G97" s="2"/>
      <c r="H97" s="9">
        <f>SUM(H88:H96)</f>
        <v>4099.3340000000007</v>
      </c>
    </row>
    <row r="98" spans="1:8" ht="15.75" thickBot="1" x14ac:dyDescent="0.3">
      <c r="A98" s="12"/>
      <c r="B98" s="13"/>
      <c r="C98" s="13"/>
      <c r="D98" s="13"/>
      <c r="E98" s="41">
        <f>E97/100</f>
        <v>40.993340000000011</v>
      </c>
      <c r="F98" s="13"/>
      <c r="G98" s="13"/>
      <c r="H98" s="33">
        <f>H97/100</f>
        <v>40.993340000000011</v>
      </c>
    </row>
    <row r="99" spans="1:8" x14ac:dyDescent="0.25">
      <c r="A99" s="47" t="s">
        <v>80</v>
      </c>
      <c r="B99" s="37">
        <v>200</v>
      </c>
      <c r="C99" s="37"/>
      <c r="D99" s="37"/>
      <c r="E99" s="37"/>
      <c r="F99" s="37">
        <v>250</v>
      </c>
      <c r="G99" s="6"/>
      <c r="H99" s="7"/>
    </row>
    <row r="100" spans="1:8" x14ac:dyDescent="0.25">
      <c r="A100" s="8" t="s">
        <v>24</v>
      </c>
      <c r="B100" s="2">
        <v>55.3</v>
      </c>
      <c r="C100" s="2">
        <f>B100*0.1</f>
        <v>5.53</v>
      </c>
      <c r="D100" s="2">
        <v>530</v>
      </c>
      <c r="E100" s="2">
        <f>D100*C100</f>
        <v>2930.9</v>
      </c>
      <c r="F100" s="2">
        <v>80</v>
      </c>
      <c r="G100" s="2">
        <f>F100*0.1</f>
        <v>8</v>
      </c>
      <c r="H100" s="9">
        <f>G100*D100</f>
        <v>4240</v>
      </c>
    </row>
    <row r="101" spans="1:8" x14ac:dyDescent="0.25">
      <c r="A101" s="8" t="s">
        <v>67</v>
      </c>
      <c r="B101" s="2">
        <v>10</v>
      </c>
      <c r="C101" s="2">
        <f t="shared" ref="C101:C106" si="27">B101*0.1</f>
        <v>1</v>
      </c>
      <c r="D101" s="2">
        <v>138</v>
      </c>
      <c r="E101" s="2">
        <f t="shared" ref="E101:E106" si="28">D101*C101</f>
        <v>138</v>
      </c>
      <c r="F101" s="2">
        <v>16</v>
      </c>
      <c r="G101" s="2">
        <f t="shared" ref="G101:G106" si="29">F101*0.1</f>
        <v>1.6</v>
      </c>
      <c r="H101" s="9">
        <f t="shared" ref="H101:H106" si="30">G101*D101</f>
        <v>220.8</v>
      </c>
    </row>
    <row r="102" spans="1:8" x14ac:dyDescent="0.25">
      <c r="A102" s="8" t="s">
        <v>3</v>
      </c>
      <c r="B102" s="2">
        <v>56.1</v>
      </c>
      <c r="C102" s="2">
        <f t="shared" si="27"/>
        <v>5.61</v>
      </c>
      <c r="D102" s="2">
        <v>102</v>
      </c>
      <c r="E102" s="2">
        <f t="shared" si="28"/>
        <v>572.22</v>
      </c>
      <c r="F102" s="2">
        <v>64</v>
      </c>
      <c r="G102" s="2">
        <f t="shared" si="29"/>
        <v>6.4</v>
      </c>
      <c r="H102" s="9">
        <f t="shared" si="30"/>
        <v>652.80000000000007</v>
      </c>
    </row>
    <row r="103" spans="1:8" x14ac:dyDescent="0.25">
      <c r="A103" s="8" t="s">
        <v>25</v>
      </c>
      <c r="B103" s="2">
        <v>12.5</v>
      </c>
      <c r="C103" s="2">
        <f t="shared" si="27"/>
        <v>1.25</v>
      </c>
      <c r="D103" s="2">
        <v>49</v>
      </c>
      <c r="E103" s="2">
        <f t="shared" si="28"/>
        <v>61.25</v>
      </c>
      <c r="F103" s="2">
        <v>20</v>
      </c>
      <c r="G103" s="2">
        <f t="shared" si="29"/>
        <v>2</v>
      </c>
      <c r="H103" s="9">
        <f t="shared" si="30"/>
        <v>98</v>
      </c>
    </row>
    <row r="104" spans="1:8" x14ac:dyDescent="0.25">
      <c r="A104" s="8" t="s">
        <v>19</v>
      </c>
      <c r="B104" s="2">
        <v>20</v>
      </c>
      <c r="C104" s="2">
        <f t="shared" si="27"/>
        <v>2</v>
      </c>
      <c r="D104" s="2">
        <v>72</v>
      </c>
      <c r="E104" s="2">
        <f t="shared" si="28"/>
        <v>144</v>
      </c>
      <c r="F104" s="2">
        <v>26.6</v>
      </c>
      <c r="G104" s="2">
        <f t="shared" si="29"/>
        <v>2.66</v>
      </c>
      <c r="H104" s="9">
        <f t="shared" si="30"/>
        <v>191.52</v>
      </c>
    </row>
    <row r="105" spans="1:8" x14ac:dyDescent="0.25">
      <c r="A105" s="8" t="s">
        <v>71</v>
      </c>
      <c r="B105" s="2">
        <v>7.5</v>
      </c>
      <c r="C105" s="2">
        <f t="shared" si="27"/>
        <v>0.75</v>
      </c>
      <c r="D105" s="2">
        <v>132</v>
      </c>
      <c r="E105" s="2">
        <f t="shared" si="28"/>
        <v>99</v>
      </c>
      <c r="F105" s="2">
        <v>10</v>
      </c>
      <c r="G105" s="2">
        <f t="shared" si="29"/>
        <v>1</v>
      </c>
      <c r="H105" s="9">
        <f t="shared" si="30"/>
        <v>132</v>
      </c>
    </row>
    <row r="106" spans="1:8" x14ac:dyDescent="0.25">
      <c r="A106" s="8" t="s">
        <v>1</v>
      </c>
      <c r="B106" s="2">
        <v>2</v>
      </c>
      <c r="C106" s="2">
        <f t="shared" si="27"/>
        <v>0.2</v>
      </c>
      <c r="D106" s="2">
        <v>27</v>
      </c>
      <c r="E106" s="2">
        <f t="shared" si="28"/>
        <v>5.4</v>
      </c>
      <c r="F106" s="2">
        <v>3</v>
      </c>
      <c r="G106" s="2">
        <f t="shared" si="29"/>
        <v>0.30000000000000004</v>
      </c>
      <c r="H106" s="9">
        <f t="shared" si="30"/>
        <v>8.1000000000000014</v>
      </c>
    </row>
    <row r="107" spans="1:8" x14ac:dyDescent="0.25">
      <c r="A107" s="8"/>
      <c r="B107" s="2"/>
      <c r="C107" s="2"/>
      <c r="D107" s="2"/>
      <c r="E107" s="2">
        <f>SUM(E100:E106)</f>
        <v>3950.77</v>
      </c>
      <c r="F107" s="2"/>
      <c r="G107" s="2"/>
      <c r="H107" s="9">
        <f>SUM(H100:H106)</f>
        <v>5543.2200000000012</v>
      </c>
    </row>
    <row r="108" spans="1:8" ht="15.75" thickBot="1" x14ac:dyDescent="0.3">
      <c r="A108" s="12"/>
      <c r="B108" s="13"/>
      <c r="C108" s="13"/>
      <c r="D108" s="13"/>
      <c r="E108" s="41">
        <f>E107/100</f>
        <v>39.5077</v>
      </c>
      <c r="F108" s="32"/>
      <c r="G108" s="32"/>
      <c r="H108" s="53">
        <f>H107/100</f>
        <v>55.432200000000009</v>
      </c>
    </row>
    <row r="109" spans="1:8" x14ac:dyDescent="0.25">
      <c r="A109" s="47" t="s">
        <v>38</v>
      </c>
      <c r="B109" s="37">
        <v>200</v>
      </c>
      <c r="C109" s="37"/>
      <c r="D109" s="37"/>
      <c r="E109" s="37"/>
      <c r="F109" s="37">
        <v>200</v>
      </c>
      <c r="G109" s="37"/>
      <c r="H109" s="38"/>
    </row>
    <row r="110" spans="1:8" x14ac:dyDescent="0.25">
      <c r="A110" s="8" t="s">
        <v>41</v>
      </c>
      <c r="B110" s="2">
        <v>20</v>
      </c>
      <c r="C110" s="2">
        <v>2</v>
      </c>
      <c r="D110" s="2">
        <v>450</v>
      </c>
      <c r="E110" s="2">
        <f>D110*C110</f>
        <v>900</v>
      </c>
      <c r="F110" s="2">
        <v>20</v>
      </c>
      <c r="G110" s="2">
        <v>2</v>
      </c>
      <c r="H110" s="9">
        <f>G110*D110</f>
        <v>900</v>
      </c>
    </row>
    <row r="111" spans="1:8" x14ac:dyDescent="0.25">
      <c r="A111" s="8" t="s">
        <v>2</v>
      </c>
      <c r="B111" s="2">
        <v>15</v>
      </c>
      <c r="C111" s="2">
        <f>B111*0.1</f>
        <v>1.5</v>
      </c>
      <c r="D111" s="2">
        <v>85.8</v>
      </c>
      <c r="E111" s="2">
        <f>D111*C111</f>
        <v>128.69999999999999</v>
      </c>
      <c r="F111" s="2">
        <v>15</v>
      </c>
      <c r="G111" s="2">
        <f>F111*0.1</f>
        <v>1.5</v>
      </c>
      <c r="H111" s="9">
        <f>G111*D111</f>
        <v>128.69999999999999</v>
      </c>
    </row>
    <row r="112" spans="1:8" ht="15.75" thickBot="1" x14ac:dyDescent="0.3">
      <c r="A112" s="14"/>
      <c r="B112" s="4"/>
      <c r="C112" s="4"/>
      <c r="D112" s="4"/>
      <c r="E112" s="4">
        <f>SUM(E110:E111)</f>
        <v>1028.7</v>
      </c>
      <c r="F112" s="4"/>
      <c r="G112" s="4"/>
      <c r="H112" s="15">
        <f>SUM(H110:H111)</f>
        <v>1028.7</v>
      </c>
    </row>
    <row r="113" spans="1:19" ht="15.75" thickBot="1" x14ac:dyDescent="0.3">
      <c r="A113" s="96"/>
      <c r="B113" s="49"/>
      <c r="C113" s="49"/>
      <c r="D113" s="49"/>
      <c r="E113" s="50">
        <f>E112/100</f>
        <v>10.287000000000001</v>
      </c>
      <c r="F113" s="50"/>
      <c r="G113" s="50"/>
      <c r="H113" s="52">
        <f>H112/100</f>
        <v>10.287000000000001</v>
      </c>
    </row>
    <row r="114" spans="1:19" ht="15.75" thickBot="1" x14ac:dyDescent="0.3">
      <c r="A114" s="5" t="s">
        <v>55</v>
      </c>
      <c r="B114" s="37">
        <v>50</v>
      </c>
      <c r="C114" s="6">
        <v>5</v>
      </c>
      <c r="D114" s="6">
        <v>62</v>
      </c>
      <c r="E114" s="37">
        <f>D114*C114/100</f>
        <v>3.1</v>
      </c>
      <c r="F114" s="37">
        <v>50</v>
      </c>
      <c r="G114" s="6">
        <v>5</v>
      </c>
      <c r="H114" s="38">
        <f>G114*D114/100</f>
        <v>3.1</v>
      </c>
    </row>
    <row r="115" spans="1:19" ht="15.75" thickBot="1" x14ac:dyDescent="0.3">
      <c r="A115" s="34" t="s">
        <v>56</v>
      </c>
      <c r="B115" s="13">
        <v>20</v>
      </c>
      <c r="C115" s="13">
        <v>2</v>
      </c>
      <c r="D115" s="13">
        <v>117</v>
      </c>
      <c r="E115" s="37">
        <f>D115*C115/100</f>
        <v>2.34</v>
      </c>
      <c r="F115" s="32">
        <v>20</v>
      </c>
      <c r="G115" s="13">
        <v>2</v>
      </c>
      <c r="H115" s="33">
        <f>G115*D115/100</f>
        <v>2.34</v>
      </c>
    </row>
    <row r="116" spans="1:19" ht="15.75" thickBot="1" x14ac:dyDescent="0.3">
      <c r="A116" s="21" t="s">
        <v>50</v>
      </c>
      <c r="B116" s="11"/>
      <c r="C116" s="11"/>
      <c r="D116" s="11"/>
      <c r="E116" s="26">
        <f>E115+E114+E113+E108+E98+E86</f>
        <v>106.42804000000002</v>
      </c>
      <c r="F116" s="30"/>
      <c r="G116" s="30"/>
      <c r="H116" s="27">
        <f>H115+H114+H113+H108+H98+H86</f>
        <v>129.15254000000002</v>
      </c>
    </row>
    <row r="117" spans="1:19" ht="15.75" x14ac:dyDescent="0.25">
      <c r="A117" s="17"/>
      <c r="B117" s="357" t="s">
        <v>53</v>
      </c>
      <c r="C117" s="357"/>
      <c r="D117" s="357"/>
      <c r="E117" s="357"/>
      <c r="F117" s="357"/>
      <c r="G117" s="18"/>
      <c r="H117" s="19"/>
      <c r="M117" s="171"/>
      <c r="N117" s="171"/>
      <c r="O117" s="171"/>
      <c r="P117" s="171"/>
      <c r="Q117" s="171"/>
    </row>
    <row r="118" spans="1:19" x14ac:dyDescent="0.25">
      <c r="A118" s="359" t="s">
        <v>15</v>
      </c>
      <c r="B118" s="365" t="s">
        <v>86</v>
      </c>
      <c r="C118" s="365"/>
      <c r="D118" s="365"/>
      <c r="E118" s="365"/>
      <c r="F118" s="365" t="s">
        <v>85</v>
      </c>
      <c r="G118" s="365"/>
      <c r="H118" s="366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</row>
    <row r="119" spans="1:19" ht="30.75" thickBot="1" x14ac:dyDescent="0.3">
      <c r="A119" s="359"/>
      <c r="B119" s="16" t="s">
        <v>73</v>
      </c>
      <c r="C119" s="44" t="s">
        <v>5</v>
      </c>
      <c r="D119" s="44" t="s">
        <v>6</v>
      </c>
      <c r="E119" s="44" t="s">
        <v>13</v>
      </c>
      <c r="F119" s="16" t="s">
        <v>73</v>
      </c>
      <c r="G119" s="44" t="s">
        <v>14</v>
      </c>
      <c r="H119" s="45" t="s">
        <v>13</v>
      </c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x14ac:dyDescent="0.25">
      <c r="A120" s="47" t="s">
        <v>193</v>
      </c>
      <c r="B120" s="54" t="s">
        <v>137</v>
      </c>
      <c r="C120" s="54"/>
      <c r="D120" s="54"/>
      <c r="E120" s="54"/>
      <c r="F120" s="54" t="s">
        <v>137</v>
      </c>
      <c r="G120" s="6"/>
      <c r="H120" s="7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</row>
    <row r="121" spans="1:19" x14ac:dyDescent="0.25">
      <c r="A121" s="8" t="s">
        <v>138</v>
      </c>
      <c r="B121" s="2">
        <v>185.4</v>
      </c>
      <c r="C121" s="2">
        <f>B121*0.1</f>
        <v>18.540000000000003</v>
      </c>
      <c r="D121" s="2">
        <v>252</v>
      </c>
      <c r="E121" s="2">
        <f>D121*C121</f>
        <v>4672.0800000000008</v>
      </c>
      <c r="F121" s="2">
        <v>185.4</v>
      </c>
      <c r="G121" s="2">
        <f>F121*0.1</f>
        <v>18.540000000000003</v>
      </c>
      <c r="H121" s="9">
        <f>G121*D121</f>
        <v>4672.0800000000008</v>
      </c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1:19" x14ac:dyDescent="0.25">
      <c r="A122" s="14" t="s">
        <v>67</v>
      </c>
      <c r="B122" s="4">
        <v>0.6</v>
      </c>
      <c r="C122" s="2">
        <f t="shared" ref="C122:C126" si="31">B122*0.1</f>
        <v>0.06</v>
      </c>
      <c r="D122" s="4">
        <v>138</v>
      </c>
      <c r="E122" s="2">
        <f t="shared" ref="E122:E126" si="32">D122*C122</f>
        <v>8.2799999999999994</v>
      </c>
      <c r="F122" s="4">
        <v>0.6</v>
      </c>
      <c r="G122" s="2">
        <f t="shared" ref="G122:G126" si="33">F122*0.1</f>
        <v>0.06</v>
      </c>
      <c r="H122" s="9">
        <f t="shared" ref="H122:H126" si="34">G122*D122</f>
        <v>8.2799999999999994</v>
      </c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</row>
    <row r="123" spans="1:19" x14ac:dyDescent="0.25">
      <c r="A123" s="14" t="s">
        <v>1</v>
      </c>
      <c r="B123" s="4">
        <v>1</v>
      </c>
      <c r="C123" s="2">
        <f t="shared" si="31"/>
        <v>0.1</v>
      </c>
      <c r="D123" s="4">
        <v>27</v>
      </c>
      <c r="E123" s="2">
        <f t="shared" si="32"/>
        <v>2.7</v>
      </c>
      <c r="F123" s="4">
        <v>1</v>
      </c>
      <c r="G123" s="2">
        <f t="shared" si="33"/>
        <v>0.1</v>
      </c>
      <c r="H123" s="9">
        <f t="shared" si="34"/>
        <v>2.7</v>
      </c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</row>
    <row r="124" spans="1:19" x14ac:dyDescent="0.25">
      <c r="A124" s="163" t="s">
        <v>26</v>
      </c>
      <c r="B124" s="4">
        <v>1.5</v>
      </c>
      <c r="C124" s="2">
        <f t="shared" si="31"/>
        <v>0.15000000000000002</v>
      </c>
      <c r="D124" s="4">
        <v>30</v>
      </c>
      <c r="E124" s="2">
        <f t="shared" si="32"/>
        <v>4.5000000000000009</v>
      </c>
      <c r="F124" s="4">
        <v>1.5</v>
      </c>
      <c r="G124" s="2">
        <f t="shared" si="33"/>
        <v>0.15000000000000002</v>
      </c>
      <c r="H124" s="9">
        <f t="shared" si="34"/>
        <v>4.5000000000000009</v>
      </c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</row>
    <row r="125" spans="1:19" x14ac:dyDescent="0.25">
      <c r="A125" s="163" t="s">
        <v>157</v>
      </c>
      <c r="B125" s="4">
        <v>2</v>
      </c>
      <c r="C125" s="2">
        <f t="shared" si="31"/>
        <v>0.2</v>
      </c>
      <c r="D125" s="4">
        <v>132</v>
      </c>
      <c r="E125" s="2">
        <f t="shared" si="32"/>
        <v>26.400000000000002</v>
      </c>
      <c r="F125" s="4">
        <v>2</v>
      </c>
      <c r="G125" s="2">
        <f t="shared" si="33"/>
        <v>0.2</v>
      </c>
      <c r="H125" s="9">
        <f t="shared" si="34"/>
        <v>26.400000000000002</v>
      </c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</row>
    <row r="126" spans="1:19" x14ac:dyDescent="0.25">
      <c r="A126" s="163" t="s">
        <v>19</v>
      </c>
      <c r="B126" s="4">
        <v>3</v>
      </c>
      <c r="C126" s="2">
        <f t="shared" si="31"/>
        <v>0.30000000000000004</v>
      </c>
      <c r="D126" s="4">
        <v>72</v>
      </c>
      <c r="E126" s="2">
        <f t="shared" si="32"/>
        <v>21.6</v>
      </c>
      <c r="F126" s="4">
        <v>3</v>
      </c>
      <c r="G126" s="2">
        <f t="shared" si="33"/>
        <v>0.30000000000000004</v>
      </c>
      <c r="H126" s="9">
        <f t="shared" si="34"/>
        <v>21.6</v>
      </c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</row>
    <row r="127" spans="1:19" x14ac:dyDescent="0.25">
      <c r="A127" s="2"/>
      <c r="B127" s="2"/>
      <c r="C127" s="2"/>
      <c r="D127" s="2"/>
      <c r="E127" s="66">
        <f>SUM(E121:E126)</f>
        <v>4735.5600000000004</v>
      </c>
      <c r="F127" s="2"/>
      <c r="G127" s="2"/>
      <c r="H127" s="88">
        <f>SUM(H121:H126)</f>
        <v>4735.5600000000004</v>
      </c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</row>
    <row r="128" spans="1:19" ht="15.75" thickBot="1" x14ac:dyDescent="0.3">
      <c r="A128" s="3" t="s">
        <v>50</v>
      </c>
      <c r="B128" s="2"/>
      <c r="C128" s="2"/>
      <c r="D128" s="2"/>
      <c r="E128" s="3">
        <f>E127/100</f>
        <v>47.355600000000003</v>
      </c>
      <c r="F128" s="2"/>
      <c r="G128" s="2"/>
      <c r="H128" s="70">
        <f>H127/100</f>
        <v>47.355600000000003</v>
      </c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</row>
    <row r="129" spans="1:19" x14ac:dyDescent="0.25">
      <c r="A129" s="5" t="s">
        <v>27</v>
      </c>
      <c r="B129" s="37">
        <v>150</v>
      </c>
      <c r="C129" s="37"/>
      <c r="D129" s="37"/>
      <c r="E129" s="37"/>
      <c r="F129" s="37">
        <v>180</v>
      </c>
      <c r="G129" s="6"/>
      <c r="H129" s="7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</row>
    <row r="130" spans="1:19" x14ac:dyDescent="0.25">
      <c r="A130" s="8" t="s">
        <v>27</v>
      </c>
      <c r="B130" s="2">
        <v>60</v>
      </c>
      <c r="C130" s="2">
        <f>B130*0.1</f>
        <v>6</v>
      </c>
      <c r="D130" s="2">
        <v>90</v>
      </c>
      <c r="E130" s="2">
        <f>D130*C130</f>
        <v>540</v>
      </c>
      <c r="F130" s="2">
        <v>71.400000000000006</v>
      </c>
      <c r="G130" s="2">
        <f>F130*0.1</f>
        <v>7.1400000000000006</v>
      </c>
      <c r="H130" s="9">
        <f>G130*D130</f>
        <v>642.6</v>
      </c>
      <c r="I130" s="171"/>
      <c r="J130" s="171"/>
      <c r="K130" s="171"/>
      <c r="L130" s="171"/>
      <c r="R130" s="171"/>
      <c r="S130" s="171"/>
    </row>
    <row r="131" spans="1:19" x14ac:dyDescent="0.25">
      <c r="A131" s="8" t="s">
        <v>1</v>
      </c>
      <c r="B131" s="2">
        <v>2</v>
      </c>
      <c r="C131" s="2">
        <f t="shared" ref="C131:C132" si="35">B131*0.1</f>
        <v>0.2</v>
      </c>
      <c r="D131" s="2">
        <v>27</v>
      </c>
      <c r="E131" s="2">
        <f t="shared" ref="E131:E132" si="36">D131*C131</f>
        <v>5.4</v>
      </c>
      <c r="F131" s="2">
        <v>3</v>
      </c>
      <c r="G131" s="2">
        <f t="shared" ref="G131:G132" si="37">F131*0.1</f>
        <v>0.30000000000000004</v>
      </c>
      <c r="H131" s="9">
        <f t="shared" ref="H131:H132" si="38">G131*D131</f>
        <v>8.1000000000000014</v>
      </c>
    </row>
    <row r="132" spans="1:19" x14ac:dyDescent="0.25">
      <c r="A132" s="8" t="s">
        <v>68</v>
      </c>
      <c r="B132" s="2">
        <v>6</v>
      </c>
      <c r="C132" s="2">
        <f t="shared" si="35"/>
        <v>0.60000000000000009</v>
      </c>
      <c r="D132" s="2">
        <v>620</v>
      </c>
      <c r="E132" s="2">
        <f t="shared" si="36"/>
        <v>372.00000000000006</v>
      </c>
      <c r="F132" s="2">
        <v>7.6</v>
      </c>
      <c r="G132" s="2">
        <f t="shared" si="37"/>
        <v>0.76</v>
      </c>
      <c r="H132" s="9">
        <f t="shared" si="38"/>
        <v>471.2</v>
      </c>
    </row>
    <row r="133" spans="1:19" x14ac:dyDescent="0.25">
      <c r="A133" s="8"/>
      <c r="B133" s="2"/>
      <c r="C133" s="2"/>
      <c r="D133" s="2"/>
      <c r="E133" s="2">
        <f>SUM(E130:E132)</f>
        <v>917.40000000000009</v>
      </c>
      <c r="F133" s="2"/>
      <c r="G133" s="2"/>
      <c r="H133" s="9">
        <f>SUM(H130:H132)</f>
        <v>1121.9000000000001</v>
      </c>
    </row>
    <row r="134" spans="1:19" ht="15.75" thickBot="1" x14ac:dyDescent="0.3">
      <c r="A134" s="12"/>
      <c r="B134" s="13"/>
      <c r="C134" s="13"/>
      <c r="D134" s="13"/>
      <c r="E134" s="41">
        <f>E133/100</f>
        <v>9.1740000000000013</v>
      </c>
      <c r="F134" s="13"/>
      <c r="G134" s="13"/>
      <c r="H134" s="53">
        <f>H133/100</f>
        <v>11.219000000000001</v>
      </c>
    </row>
    <row r="135" spans="1:19" ht="15.75" thickBot="1" x14ac:dyDescent="0.3">
      <c r="A135" s="5" t="s">
        <v>76</v>
      </c>
      <c r="B135" s="74"/>
      <c r="C135" s="74"/>
      <c r="D135" s="74"/>
      <c r="E135" s="169"/>
      <c r="F135" s="75">
        <v>30</v>
      </c>
      <c r="G135" s="74"/>
      <c r="H135" s="170"/>
    </row>
    <row r="136" spans="1:19" x14ac:dyDescent="0.25">
      <c r="B136" s="37"/>
      <c r="C136" s="6">
        <f>B136*0.1</f>
        <v>0</v>
      </c>
      <c r="D136" s="6">
        <v>198</v>
      </c>
      <c r="E136" s="6">
        <f>D136*C136</f>
        <v>0</v>
      </c>
      <c r="F136" s="37">
        <v>35</v>
      </c>
      <c r="G136" s="6">
        <f>F136*0.1</f>
        <v>3.5</v>
      </c>
      <c r="H136" s="7">
        <f>G136*D136</f>
        <v>693</v>
      </c>
    </row>
    <row r="137" spans="1:19" ht="15.75" thickBot="1" x14ac:dyDescent="0.3">
      <c r="A137" s="12"/>
      <c r="B137" s="13"/>
      <c r="C137" s="13"/>
      <c r="D137" s="13"/>
      <c r="E137" s="32">
        <f>E136/100</f>
        <v>0</v>
      </c>
      <c r="F137" s="13"/>
      <c r="G137" s="13"/>
      <c r="H137" s="33">
        <f>H136/100</f>
        <v>6.93</v>
      </c>
    </row>
    <row r="138" spans="1:19" x14ac:dyDescent="0.25">
      <c r="A138" s="5" t="s">
        <v>55</v>
      </c>
      <c r="B138" s="62">
        <v>30</v>
      </c>
      <c r="C138" s="6">
        <v>5</v>
      </c>
      <c r="D138" s="6">
        <v>62</v>
      </c>
      <c r="E138" s="37">
        <f>D138*C138/100</f>
        <v>3.1</v>
      </c>
      <c r="F138" s="62">
        <v>30</v>
      </c>
      <c r="G138" s="6">
        <v>5</v>
      </c>
      <c r="H138" s="38">
        <f>G138*D138/100</f>
        <v>3.1</v>
      </c>
    </row>
    <row r="139" spans="1:19" x14ac:dyDescent="0.25">
      <c r="A139" s="10" t="s">
        <v>194</v>
      </c>
      <c r="B139" s="3">
        <v>200</v>
      </c>
      <c r="C139" s="3"/>
      <c r="D139" s="3"/>
      <c r="E139" s="3"/>
      <c r="F139" s="3">
        <v>200</v>
      </c>
      <c r="G139" s="2"/>
      <c r="H139" s="9"/>
    </row>
    <row r="140" spans="1:19" x14ac:dyDescent="0.25">
      <c r="A140" s="8" t="s">
        <v>104</v>
      </c>
      <c r="B140" s="2">
        <v>1</v>
      </c>
      <c r="C140" s="2">
        <v>0.1</v>
      </c>
      <c r="D140" s="2">
        <v>650</v>
      </c>
      <c r="E140" s="2">
        <f>D140*C140</f>
        <v>65</v>
      </c>
      <c r="F140" s="2">
        <v>1</v>
      </c>
      <c r="G140" s="2">
        <v>0.1</v>
      </c>
      <c r="H140" s="2">
        <f>G140*D140</f>
        <v>65</v>
      </c>
    </row>
    <row r="141" spans="1:19" x14ac:dyDescent="0.25">
      <c r="A141" s="8" t="s">
        <v>0</v>
      </c>
      <c r="B141" s="2">
        <v>51</v>
      </c>
      <c r="C141" s="2">
        <v>0.8</v>
      </c>
      <c r="D141" s="2">
        <v>74</v>
      </c>
      <c r="E141" s="2">
        <f>D141*C141</f>
        <v>59.2</v>
      </c>
      <c r="F141" s="2">
        <v>51</v>
      </c>
      <c r="G141" s="2">
        <v>0.8</v>
      </c>
      <c r="H141" s="2">
        <f t="shared" ref="H141:H142" si="39">G141*D141</f>
        <v>59.2</v>
      </c>
    </row>
    <row r="142" spans="1:19" x14ac:dyDescent="0.25">
      <c r="A142" s="8" t="s">
        <v>2</v>
      </c>
      <c r="B142" s="2">
        <v>11</v>
      </c>
      <c r="C142" s="2">
        <v>1.5</v>
      </c>
      <c r="D142" s="2">
        <v>85.8</v>
      </c>
      <c r="E142" s="2">
        <f>D142*C142</f>
        <v>128.69999999999999</v>
      </c>
      <c r="F142" s="2">
        <v>15</v>
      </c>
      <c r="G142" s="2">
        <v>1.5</v>
      </c>
      <c r="H142" s="2">
        <f t="shared" si="39"/>
        <v>128.69999999999999</v>
      </c>
    </row>
    <row r="143" spans="1:19" x14ac:dyDescent="0.25">
      <c r="A143" s="8"/>
      <c r="B143" s="2"/>
      <c r="C143" s="2"/>
      <c r="D143" s="2"/>
      <c r="E143" s="2">
        <f>SUM(E140:E142)</f>
        <v>252.89999999999998</v>
      </c>
      <c r="F143" s="2"/>
      <c r="G143" s="2"/>
      <c r="H143" s="2">
        <f>SUM(H140:H142)</f>
        <v>252.89999999999998</v>
      </c>
    </row>
    <row r="144" spans="1:19" x14ac:dyDescent="0.25">
      <c r="A144" s="23"/>
      <c r="B144" s="4"/>
      <c r="C144" s="4"/>
      <c r="D144" s="4"/>
      <c r="E144" s="22">
        <f>E143/100</f>
        <v>2.5289999999999999</v>
      </c>
      <c r="F144" s="4"/>
      <c r="G144" s="4"/>
      <c r="H144" s="24">
        <f>H143/100</f>
        <v>2.5289999999999999</v>
      </c>
      <c r="M144" s="168"/>
      <c r="N144" s="168"/>
      <c r="O144" s="168"/>
      <c r="P144" s="168"/>
      <c r="Q144" s="168"/>
    </row>
    <row r="145" spans="1:17" ht="15.75" thickBot="1" x14ac:dyDescent="0.3">
      <c r="A145" s="3" t="s">
        <v>120</v>
      </c>
      <c r="B145" s="2"/>
      <c r="C145" s="2"/>
      <c r="D145" s="3"/>
      <c r="E145" s="70">
        <f>E144+E138+E134+E128</f>
        <v>62.158600000000007</v>
      </c>
      <c r="F145" s="66"/>
      <c r="G145" s="66"/>
      <c r="H145" s="70">
        <f>H144+H138+H134+H128+H137</f>
        <v>71.133600000000001</v>
      </c>
      <c r="J145" s="168"/>
      <c r="K145" s="168"/>
      <c r="L145" s="168"/>
      <c r="M145" s="168"/>
      <c r="N145" s="168"/>
      <c r="O145" s="168"/>
      <c r="P145" s="168"/>
      <c r="Q145" s="168"/>
    </row>
    <row r="146" spans="1:17" x14ac:dyDescent="0.25">
      <c r="A146" s="362" t="s">
        <v>16</v>
      </c>
      <c r="B146" s="363" t="s">
        <v>86</v>
      </c>
      <c r="C146" s="363"/>
      <c r="D146" s="363"/>
      <c r="E146" s="363"/>
      <c r="F146" s="363" t="s">
        <v>85</v>
      </c>
      <c r="G146" s="363"/>
      <c r="H146" s="364"/>
      <c r="J146" s="168"/>
      <c r="K146" s="168"/>
      <c r="L146" s="168"/>
      <c r="M146" s="168"/>
      <c r="N146" s="168"/>
      <c r="O146" s="168"/>
      <c r="P146" s="168"/>
      <c r="Q146" s="168"/>
    </row>
    <row r="147" spans="1:17" ht="30.75" thickBot="1" x14ac:dyDescent="0.3">
      <c r="A147" s="359"/>
      <c r="B147" s="16" t="s">
        <v>73</v>
      </c>
      <c r="C147" s="44" t="s">
        <v>5</v>
      </c>
      <c r="D147" s="44" t="s">
        <v>6</v>
      </c>
      <c r="E147" s="44" t="s">
        <v>13</v>
      </c>
      <c r="F147" s="16" t="s">
        <v>73</v>
      </c>
      <c r="G147" s="44" t="s">
        <v>14</v>
      </c>
      <c r="H147" s="45" t="s">
        <v>13</v>
      </c>
      <c r="J147" s="168"/>
      <c r="K147" s="168"/>
      <c r="L147" s="168"/>
      <c r="M147" s="168"/>
      <c r="N147" s="168"/>
      <c r="O147" s="168"/>
      <c r="P147" s="168"/>
      <c r="Q147" s="168"/>
    </row>
    <row r="148" spans="1:17" x14ac:dyDescent="0.25">
      <c r="A148" s="5" t="s">
        <v>117</v>
      </c>
      <c r="B148" s="37">
        <v>60</v>
      </c>
      <c r="C148" s="6">
        <f>B148*0.1</f>
        <v>6</v>
      </c>
      <c r="D148" s="6">
        <v>170</v>
      </c>
      <c r="E148" s="6">
        <f>D148*C148</f>
        <v>1020</v>
      </c>
      <c r="F148" s="37">
        <v>100</v>
      </c>
      <c r="G148" s="6">
        <f>F148*0.1</f>
        <v>10</v>
      </c>
      <c r="H148" s="7">
        <f>G148*D148</f>
        <v>1700</v>
      </c>
      <c r="J148" s="168"/>
      <c r="K148" s="168"/>
      <c r="L148" s="168"/>
      <c r="M148" s="168"/>
      <c r="N148" s="168"/>
      <c r="O148" s="168"/>
      <c r="P148" s="168"/>
      <c r="Q148" s="168"/>
    </row>
    <row r="149" spans="1:17" ht="15.75" thickBot="1" x14ac:dyDescent="0.3">
      <c r="A149" s="167"/>
      <c r="B149" s="150"/>
      <c r="C149" s="151"/>
      <c r="E149" s="151">
        <f>D148*C148/100</f>
        <v>10.199999999999999</v>
      </c>
      <c r="F149" s="150"/>
      <c r="G149" s="151"/>
      <c r="H149" s="152">
        <f>H148/100</f>
        <v>17</v>
      </c>
      <c r="J149" s="168"/>
      <c r="K149" s="168"/>
      <c r="L149" s="168"/>
      <c r="M149" s="168"/>
      <c r="N149" s="168"/>
      <c r="O149" s="168"/>
      <c r="P149" s="168"/>
      <c r="Q149" s="168"/>
    </row>
    <row r="150" spans="1:17" ht="29.25" x14ac:dyDescent="0.25">
      <c r="A150" s="46" t="s">
        <v>233</v>
      </c>
      <c r="B150" s="37">
        <v>250</v>
      </c>
      <c r="C150" s="37"/>
      <c r="D150" s="37"/>
      <c r="E150" s="37"/>
      <c r="F150" s="37">
        <v>250</v>
      </c>
      <c r="G150" s="6"/>
      <c r="H150" s="7"/>
      <c r="J150" s="168"/>
      <c r="K150" s="168"/>
      <c r="L150" s="168"/>
      <c r="M150" s="168"/>
      <c r="N150" s="168"/>
      <c r="O150" s="168"/>
      <c r="P150" s="168"/>
      <c r="Q150" s="168"/>
    </row>
    <row r="151" spans="1:17" x14ac:dyDescent="0.25">
      <c r="A151" s="8" t="s">
        <v>18</v>
      </c>
      <c r="B151" s="2">
        <v>110</v>
      </c>
      <c r="C151" s="2">
        <f>B151*0.1</f>
        <v>11</v>
      </c>
      <c r="D151" s="2">
        <v>49</v>
      </c>
      <c r="E151" s="2">
        <f>D151*C151</f>
        <v>539</v>
      </c>
      <c r="F151" s="2">
        <v>110</v>
      </c>
      <c r="G151" s="121">
        <f t="shared" ref="G151:G156" si="40">F151*0.1</f>
        <v>11</v>
      </c>
      <c r="H151" s="9">
        <f>G151*D151</f>
        <v>539</v>
      </c>
      <c r="J151" s="168"/>
      <c r="K151" s="168"/>
      <c r="L151" s="168"/>
      <c r="M151" s="168"/>
      <c r="N151" s="168"/>
      <c r="O151" s="168"/>
      <c r="P151" s="168"/>
      <c r="Q151" s="168"/>
    </row>
    <row r="152" spans="1:17" x14ac:dyDescent="0.25">
      <c r="A152" s="8" t="s">
        <v>40</v>
      </c>
      <c r="B152" s="2">
        <v>30</v>
      </c>
      <c r="C152" s="2">
        <f t="shared" ref="C152:C156" si="41">B152*0.1</f>
        <v>3</v>
      </c>
      <c r="D152" s="2">
        <v>57</v>
      </c>
      <c r="E152" s="2">
        <f t="shared" ref="E152:E157" si="42">D152*C152</f>
        <v>171</v>
      </c>
      <c r="F152" s="2">
        <v>30</v>
      </c>
      <c r="G152" s="121">
        <f t="shared" si="40"/>
        <v>3</v>
      </c>
      <c r="H152" s="9">
        <f t="shared" ref="H152:H157" si="43">G152*D152</f>
        <v>171</v>
      </c>
      <c r="J152" s="168"/>
      <c r="K152" s="168"/>
      <c r="L152" s="168"/>
      <c r="M152" s="168"/>
      <c r="N152" s="168"/>
      <c r="O152" s="168"/>
      <c r="P152" s="168"/>
      <c r="Q152" s="168"/>
    </row>
    <row r="153" spans="1:17" x14ac:dyDescent="0.25">
      <c r="A153" s="8" t="s">
        <v>25</v>
      </c>
      <c r="B153" s="2">
        <v>13.7</v>
      </c>
      <c r="C153" s="2">
        <f t="shared" si="41"/>
        <v>1.37</v>
      </c>
      <c r="D153" s="2">
        <v>49</v>
      </c>
      <c r="E153" s="2">
        <f t="shared" si="42"/>
        <v>67.13000000000001</v>
      </c>
      <c r="F153" s="2">
        <v>14</v>
      </c>
      <c r="G153" s="121">
        <f t="shared" si="40"/>
        <v>1.4000000000000001</v>
      </c>
      <c r="H153" s="9">
        <f t="shared" si="43"/>
        <v>68.600000000000009</v>
      </c>
      <c r="J153" s="168"/>
      <c r="K153" s="168"/>
      <c r="L153" s="168"/>
      <c r="M153" s="168"/>
      <c r="N153" s="168"/>
      <c r="O153" s="168"/>
      <c r="P153" s="168"/>
      <c r="Q153" s="168"/>
    </row>
    <row r="154" spans="1:17" x14ac:dyDescent="0.25">
      <c r="A154" s="8" t="s">
        <v>19</v>
      </c>
      <c r="B154" s="2">
        <v>15</v>
      </c>
      <c r="C154" s="2">
        <f t="shared" si="41"/>
        <v>1.5</v>
      </c>
      <c r="D154" s="2">
        <v>72</v>
      </c>
      <c r="E154" s="2">
        <f t="shared" si="42"/>
        <v>108</v>
      </c>
      <c r="F154" s="2">
        <v>15</v>
      </c>
      <c r="G154" s="121">
        <f t="shared" si="40"/>
        <v>1.5</v>
      </c>
      <c r="H154" s="9">
        <f t="shared" si="43"/>
        <v>108</v>
      </c>
      <c r="J154" s="168"/>
      <c r="K154" s="168"/>
      <c r="L154" s="168"/>
      <c r="M154" s="168"/>
      <c r="N154" s="168"/>
      <c r="O154" s="168"/>
      <c r="P154" s="168"/>
      <c r="Q154" s="168"/>
    </row>
    <row r="155" spans="1:17" x14ac:dyDescent="0.25">
      <c r="A155" s="8" t="s">
        <v>1</v>
      </c>
      <c r="B155" s="2">
        <v>3</v>
      </c>
      <c r="C155" s="2">
        <f t="shared" si="41"/>
        <v>0.30000000000000004</v>
      </c>
      <c r="D155" s="2">
        <v>27</v>
      </c>
      <c r="E155" s="2">
        <f t="shared" si="42"/>
        <v>8.1000000000000014</v>
      </c>
      <c r="F155" s="2">
        <v>3</v>
      </c>
      <c r="G155" s="121">
        <f t="shared" si="40"/>
        <v>0.30000000000000004</v>
      </c>
      <c r="H155" s="9">
        <f t="shared" si="43"/>
        <v>8.1000000000000014</v>
      </c>
      <c r="J155" s="168"/>
      <c r="K155" s="168"/>
      <c r="L155" s="168"/>
    </row>
    <row r="156" spans="1:17" x14ac:dyDescent="0.25">
      <c r="A156" s="67" t="s">
        <v>67</v>
      </c>
      <c r="B156" s="68">
        <v>3</v>
      </c>
      <c r="C156" s="2">
        <f t="shared" si="41"/>
        <v>0.30000000000000004</v>
      </c>
      <c r="D156" s="68">
        <v>138</v>
      </c>
      <c r="E156" s="68">
        <f t="shared" si="42"/>
        <v>41.400000000000006</v>
      </c>
      <c r="F156" s="68">
        <v>3</v>
      </c>
      <c r="G156" s="121">
        <f t="shared" si="40"/>
        <v>0.30000000000000004</v>
      </c>
      <c r="H156" s="9">
        <f t="shared" si="43"/>
        <v>41.400000000000006</v>
      </c>
    </row>
    <row r="157" spans="1:17" x14ac:dyDescent="0.25">
      <c r="A157" s="8" t="s">
        <v>34</v>
      </c>
      <c r="B157" s="2">
        <v>44</v>
      </c>
      <c r="C157" s="2">
        <v>4.4000000000000004</v>
      </c>
      <c r="D157" s="2">
        <v>250</v>
      </c>
      <c r="E157" s="2">
        <f t="shared" si="42"/>
        <v>1100</v>
      </c>
      <c r="F157" s="2">
        <v>44</v>
      </c>
      <c r="G157" s="2">
        <v>4.4000000000000004</v>
      </c>
      <c r="H157" s="9">
        <f t="shared" si="43"/>
        <v>1100</v>
      </c>
    </row>
    <row r="158" spans="1:17" ht="15.75" thickBot="1" x14ac:dyDescent="0.3">
      <c r="A158" s="14"/>
      <c r="B158" s="4"/>
      <c r="C158" s="4"/>
      <c r="D158" s="4"/>
      <c r="E158" s="4">
        <f>SUM(E151:E157)</f>
        <v>2034.63</v>
      </c>
      <c r="F158" s="4"/>
      <c r="G158" s="4"/>
      <c r="H158" s="15">
        <f>SUM(H151:H157)</f>
        <v>2036.1</v>
      </c>
    </row>
    <row r="159" spans="1:17" ht="15.75" thickBot="1" x14ac:dyDescent="0.3">
      <c r="A159" s="51"/>
      <c r="B159" s="50"/>
      <c r="C159" s="50"/>
      <c r="D159" s="50"/>
      <c r="E159" s="48">
        <f>E158/100</f>
        <v>20.346299999999999</v>
      </c>
      <c r="F159" s="48"/>
      <c r="G159" s="48"/>
      <c r="H159" s="107">
        <f>H158/100</f>
        <v>20.361000000000001</v>
      </c>
    </row>
    <row r="160" spans="1:17" x14ac:dyDescent="0.25">
      <c r="A160" s="5" t="s">
        <v>195</v>
      </c>
      <c r="B160" s="37">
        <v>100</v>
      </c>
      <c r="C160" s="37"/>
      <c r="D160" s="37"/>
      <c r="E160" s="37"/>
      <c r="F160" s="37">
        <v>120</v>
      </c>
      <c r="G160" s="6"/>
      <c r="H160" s="7"/>
    </row>
    <row r="161" spans="1:8" x14ac:dyDescent="0.25">
      <c r="A161" s="8" t="s">
        <v>124</v>
      </c>
      <c r="B161" s="2">
        <v>40</v>
      </c>
      <c r="C161" s="2">
        <f>B161*0.1</f>
        <v>4</v>
      </c>
      <c r="D161" s="2">
        <v>530</v>
      </c>
      <c r="E161" s="2">
        <f t="shared" ref="E161:E167" si="44">D161*C161</f>
        <v>2120</v>
      </c>
      <c r="F161" s="2">
        <v>48</v>
      </c>
      <c r="G161" s="2">
        <f>F161*0.1</f>
        <v>4.8000000000000007</v>
      </c>
      <c r="H161" s="9">
        <f t="shared" ref="H161:H167" si="45">G161*D161</f>
        <v>2544.0000000000005</v>
      </c>
    </row>
    <row r="162" spans="1:8" x14ac:dyDescent="0.25">
      <c r="A162" s="8" t="s">
        <v>17</v>
      </c>
      <c r="B162" s="2">
        <v>97.5</v>
      </c>
      <c r="C162" s="2">
        <f t="shared" ref="C162:C167" si="46">B162*0.1</f>
        <v>9.75</v>
      </c>
      <c r="D162" s="2">
        <v>69</v>
      </c>
      <c r="E162" s="2">
        <f t="shared" si="44"/>
        <v>672.75</v>
      </c>
      <c r="F162" s="2">
        <v>117</v>
      </c>
      <c r="G162" s="2">
        <f t="shared" ref="G162:G167" si="47">F162*0.1</f>
        <v>11.700000000000001</v>
      </c>
      <c r="H162" s="9">
        <f t="shared" si="45"/>
        <v>807.30000000000007</v>
      </c>
    </row>
    <row r="163" spans="1:8" x14ac:dyDescent="0.25">
      <c r="A163" s="8" t="s">
        <v>67</v>
      </c>
      <c r="B163" s="2">
        <v>3</v>
      </c>
      <c r="C163" s="2">
        <f t="shared" si="46"/>
        <v>0.30000000000000004</v>
      </c>
      <c r="D163" s="2">
        <v>138</v>
      </c>
      <c r="E163" s="2">
        <f t="shared" si="44"/>
        <v>41.400000000000006</v>
      </c>
      <c r="F163" s="2">
        <v>3</v>
      </c>
      <c r="G163" s="2">
        <f t="shared" si="47"/>
        <v>0.30000000000000004</v>
      </c>
      <c r="H163" s="9">
        <f t="shared" si="45"/>
        <v>41.400000000000006</v>
      </c>
    </row>
    <row r="164" spans="1:8" x14ac:dyDescent="0.25">
      <c r="A164" s="8" t="s">
        <v>19</v>
      </c>
      <c r="B164" s="2">
        <v>6</v>
      </c>
      <c r="C164" s="2">
        <f t="shared" si="46"/>
        <v>0.60000000000000009</v>
      </c>
      <c r="D164" s="2">
        <v>72</v>
      </c>
      <c r="E164" s="2">
        <f t="shared" si="44"/>
        <v>43.2</v>
      </c>
      <c r="F164" s="2">
        <v>7</v>
      </c>
      <c r="G164" s="2">
        <f t="shared" si="47"/>
        <v>0.70000000000000007</v>
      </c>
      <c r="H164" s="9">
        <f t="shared" si="45"/>
        <v>50.400000000000006</v>
      </c>
    </row>
    <row r="165" spans="1:8" x14ac:dyDescent="0.25">
      <c r="A165" s="8" t="s">
        <v>25</v>
      </c>
      <c r="B165" s="2">
        <v>5</v>
      </c>
      <c r="C165" s="2">
        <f t="shared" si="46"/>
        <v>0.5</v>
      </c>
      <c r="D165" s="2">
        <v>49</v>
      </c>
      <c r="E165" s="2">
        <f t="shared" si="44"/>
        <v>24.5</v>
      </c>
      <c r="F165" s="2">
        <v>6</v>
      </c>
      <c r="G165" s="2">
        <f t="shared" si="47"/>
        <v>0.60000000000000009</v>
      </c>
      <c r="H165" s="9">
        <f t="shared" si="45"/>
        <v>29.400000000000006</v>
      </c>
    </row>
    <row r="166" spans="1:8" x14ac:dyDescent="0.25">
      <c r="A166" s="8" t="s">
        <v>157</v>
      </c>
      <c r="B166" s="2">
        <v>2</v>
      </c>
      <c r="C166" s="2">
        <f t="shared" si="46"/>
        <v>0.2</v>
      </c>
      <c r="D166" s="2">
        <v>132</v>
      </c>
      <c r="E166" s="2">
        <f t="shared" si="44"/>
        <v>26.400000000000002</v>
      </c>
      <c r="F166" s="2">
        <v>2</v>
      </c>
      <c r="G166" s="2">
        <f t="shared" si="47"/>
        <v>0.2</v>
      </c>
      <c r="H166" s="9">
        <f t="shared" si="45"/>
        <v>26.400000000000002</v>
      </c>
    </row>
    <row r="167" spans="1:8" x14ac:dyDescent="0.25">
      <c r="A167" s="8" t="s">
        <v>1</v>
      </c>
      <c r="B167" s="2">
        <v>1</v>
      </c>
      <c r="C167" s="2">
        <f t="shared" si="46"/>
        <v>0.1</v>
      </c>
      <c r="D167" s="2">
        <v>27</v>
      </c>
      <c r="E167" s="2">
        <f t="shared" si="44"/>
        <v>2.7</v>
      </c>
      <c r="F167" s="2">
        <v>1</v>
      </c>
      <c r="G167" s="2">
        <f t="shared" si="47"/>
        <v>0.1</v>
      </c>
      <c r="H167" s="9">
        <f t="shared" si="45"/>
        <v>2.7</v>
      </c>
    </row>
    <row r="168" spans="1:8" ht="15.75" thickBot="1" x14ac:dyDescent="0.3">
      <c r="A168" s="14"/>
      <c r="B168" s="4"/>
      <c r="C168" s="4"/>
      <c r="D168" s="4"/>
      <c r="E168" s="4">
        <f>SUM(E161:E167)</f>
        <v>2930.95</v>
      </c>
      <c r="F168" s="4"/>
      <c r="G168" s="4"/>
      <c r="H168" s="15">
        <f>SUM(H161:H167)</f>
        <v>3501.6000000000008</v>
      </c>
    </row>
    <row r="169" spans="1:8" ht="15.75" thickBot="1" x14ac:dyDescent="0.3">
      <c r="A169" s="51"/>
      <c r="B169" s="50"/>
      <c r="C169" s="50"/>
      <c r="D169" s="50"/>
      <c r="E169" s="50">
        <f>E168/100</f>
        <v>29.3095</v>
      </c>
      <c r="F169" s="50"/>
      <c r="G169" s="50"/>
      <c r="H169" s="52">
        <f>H168/100</f>
        <v>35.016000000000005</v>
      </c>
    </row>
    <row r="170" spans="1:8" x14ac:dyDescent="0.25">
      <c r="A170" s="47" t="s">
        <v>78</v>
      </c>
      <c r="B170" s="37">
        <v>150</v>
      </c>
      <c r="C170" s="37"/>
      <c r="D170" s="37"/>
      <c r="E170" s="37"/>
      <c r="F170" s="37">
        <v>180</v>
      </c>
      <c r="G170" s="6"/>
      <c r="H170" s="7"/>
    </row>
    <row r="171" spans="1:8" x14ac:dyDescent="0.25">
      <c r="A171" s="8" t="s">
        <v>18</v>
      </c>
      <c r="B171" s="2">
        <v>214</v>
      </c>
      <c r="C171" s="2">
        <f>B171*0.1</f>
        <v>21.400000000000002</v>
      </c>
      <c r="D171" s="2">
        <v>49</v>
      </c>
      <c r="E171" s="2">
        <f>D171*C171</f>
        <v>1048.6000000000001</v>
      </c>
      <c r="F171" s="2">
        <v>257</v>
      </c>
      <c r="G171" s="2">
        <f>F171*0.1</f>
        <v>25.700000000000003</v>
      </c>
      <c r="H171" s="9">
        <f>G171*D171</f>
        <v>1259.3000000000002</v>
      </c>
    </row>
    <row r="172" spans="1:8" x14ac:dyDescent="0.25">
      <c r="A172" s="8" t="s">
        <v>1</v>
      </c>
      <c r="B172" s="2">
        <v>3</v>
      </c>
      <c r="C172" s="2">
        <f t="shared" ref="C172:C174" si="48">B172*0.1</f>
        <v>0.30000000000000004</v>
      </c>
      <c r="D172" s="2">
        <v>27</v>
      </c>
      <c r="E172" s="2">
        <f t="shared" ref="E172:E174" si="49">D172*C172</f>
        <v>8.1000000000000014</v>
      </c>
      <c r="F172" s="2">
        <v>3</v>
      </c>
      <c r="G172" s="2">
        <f t="shared" ref="G172:G174" si="50">F172*0.1</f>
        <v>0.30000000000000004</v>
      </c>
      <c r="H172" s="9">
        <f t="shared" ref="H172:H174" si="51">G172*D172</f>
        <v>8.1000000000000014</v>
      </c>
    </row>
    <row r="173" spans="1:8" x14ac:dyDescent="0.25">
      <c r="A173" s="8" t="s">
        <v>68</v>
      </c>
      <c r="B173" s="2">
        <v>5.3</v>
      </c>
      <c r="C173" s="2">
        <f t="shared" si="48"/>
        <v>0.53</v>
      </c>
      <c r="D173" s="2">
        <v>620</v>
      </c>
      <c r="E173" s="2">
        <f t="shared" si="49"/>
        <v>328.6</v>
      </c>
      <c r="F173" s="2">
        <v>6.4</v>
      </c>
      <c r="G173" s="2">
        <f t="shared" si="50"/>
        <v>0.64000000000000012</v>
      </c>
      <c r="H173" s="9">
        <f t="shared" si="51"/>
        <v>396.80000000000007</v>
      </c>
    </row>
    <row r="174" spans="1:8" x14ac:dyDescent="0.25">
      <c r="A174" s="8" t="s">
        <v>77</v>
      </c>
      <c r="B174" s="2">
        <v>23.7</v>
      </c>
      <c r="C174" s="2">
        <f t="shared" si="48"/>
        <v>2.37</v>
      </c>
      <c r="D174" s="2">
        <v>74</v>
      </c>
      <c r="E174" s="2">
        <f t="shared" si="49"/>
        <v>175.38</v>
      </c>
      <c r="F174" s="2">
        <v>28.4</v>
      </c>
      <c r="G174" s="2">
        <f t="shared" si="50"/>
        <v>2.84</v>
      </c>
      <c r="H174" s="9">
        <f t="shared" si="51"/>
        <v>210.16</v>
      </c>
    </row>
    <row r="175" spans="1:8" x14ac:dyDescent="0.25">
      <c r="A175" s="8"/>
      <c r="B175" s="2"/>
      <c r="C175" s="2"/>
      <c r="D175" s="2"/>
      <c r="E175" s="2">
        <f>SUM(E171:E174)</f>
        <v>1560.6800000000003</v>
      </c>
      <c r="F175" s="2"/>
      <c r="G175" s="2"/>
      <c r="H175" s="9">
        <f>SUM(H171:H174)</f>
        <v>1874.3600000000004</v>
      </c>
    </row>
    <row r="176" spans="1:8" ht="15.75" thickBot="1" x14ac:dyDescent="0.3">
      <c r="A176" s="12"/>
      <c r="B176" s="13"/>
      <c r="C176" s="13"/>
      <c r="D176" s="13"/>
      <c r="E176" s="41">
        <f>E175/100</f>
        <v>15.606800000000003</v>
      </c>
      <c r="F176" s="13"/>
      <c r="G176" s="13"/>
      <c r="H176" s="53">
        <f>H175/100</f>
        <v>18.743600000000004</v>
      </c>
    </row>
    <row r="177" spans="1:18" x14ac:dyDescent="0.25">
      <c r="A177" s="47" t="s">
        <v>119</v>
      </c>
      <c r="B177" s="37">
        <v>200</v>
      </c>
      <c r="C177" s="37"/>
      <c r="D177" s="37"/>
      <c r="E177" s="37"/>
      <c r="F177" s="37">
        <v>200</v>
      </c>
      <c r="G177" s="6"/>
      <c r="H177" s="7"/>
    </row>
    <row r="178" spans="1:18" x14ac:dyDescent="0.25">
      <c r="A178" s="8" t="s">
        <v>140</v>
      </c>
      <c r="B178" s="2">
        <v>20</v>
      </c>
      <c r="C178" s="2">
        <v>2</v>
      </c>
      <c r="D178" s="2">
        <v>195</v>
      </c>
      <c r="E178" s="2">
        <f>D178*C178</f>
        <v>390</v>
      </c>
      <c r="F178" s="2">
        <v>20</v>
      </c>
      <c r="G178" s="2">
        <v>2</v>
      </c>
      <c r="H178" s="9">
        <f>G178*D178</f>
        <v>390</v>
      </c>
    </row>
    <row r="179" spans="1:18" x14ac:dyDescent="0.25">
      <c r="A179" s="8" t="s">
        <v>2</v>
      </c>
      <c r="B179" s="2">
        <v>15</v>
      </c>
      <c r="C179" s="2">
        <f>B179*0.1</f>
        <v>1.5</v>
      </c>
      <c r="D179" s="2">
        <v>85.8</v>
      </c>
      <c r="E179" s="2">
        <f>D179*C179</f>
        <v>128.69999999999999</v>
      </c>
      <c r="F179" s="2">
        <v>15</v>
      </c>
      <c r="G179" s="2">
        <v>2</v>
      </c>
      <c r="H179" s="9">
        <f>G179*D179</f>
        <v>171.6</v>
      </c>
    </row>
    <row r="180" spans="1:18" ht="15.75" thickBot="1" x14ac:dyDescent="0.3">
      <c r="A180" s="12"/>
      <c r="B180" s="13"/>
      <c r="C180" s="13"/>
      <c r="D180" s="13"/>
      <c r="E180" s="32">
        <f>SUM(E178:E179)</f>
        <v>518.70000000000005</v>
      </c>
      <c r="F180" s="13"/>
      <c r="G180" s="13"/>
      <c r="H180" s="33">
        <f>SUM(H178:H179)</f>
        <v>561.6</v>
      </c>
    </row>
    <row r="181" spans="1:18" ht="15.75" thickBot="1" x14ac:dyDescent="0.3">
      <c r="A181" s="115"/>
      <c r="B181" s="74"/>
      <c r="C181" s="74"/>
      <c r="D181" s="74"/>
      <c r="E181" s="75">
        <f>E180/100</f>
        <v>5.1870000000000003</v>
      </c>
      <c r="F181" s="74"/>
      <c r="G181" s="74"/>
      <c r="H181" s="116">
        <f>H180/100</f>
        <v>5.6160000000000005</v>
      </c>
    </row>
    <row r="182" spans="1:18" ht="15.75" thickBot="1" x14ac:dyDescent="0.3">
      <c r="A182" s="5" t="s">
        <v>55</v>
      </c>
      <c r="B182" s="37">
        <v>50</v>
      </c>
      <c r="C182" s="6">
        <f>B182*100/1000</f>
        <v>5</v>
      </c>
      <c r="D182" s="6">
        <v>62</v>
      </c>
      <c r="E182" s="37">
        <f>D182*C182/100</f>
        <v>3.1</v>
      </c>
      <c r="F182" s="37">
        <v>50</v>
      </c>
      <c r="G182" s="6">
        <v>5</v>
      </c>
      <c r="H182" s="38">
        <f>G182*D182/100</f>
        <v>3.1</v>
      </c>
    </row>
    <row r="183" spans="1:18" ht="15.75" thickBot="1" x14ac:dyDescent="0.3">
      <c r="A183" s="34" t="s">
        <v>56</v>
      </c>
      <c r="B183" s="13">
        <v>20</v>
      </c>
      <c r="C183" s="6">
        <f>B183*100/1000</f>
        <v>2</v>
      </c>
      <c r="D183" s="13">
        <v>117</v>
      </c>
      <c r="E183" s="13">
        <f>C183*D183/100</f>
        <v>2.34</v>
      </c>
      <c r="F183" s="32">
        <v>20</v>
      </c>
      <c r="G183" s="13">
        <v>2</v>
      </c>
      <c r="H183" s="33">
        <f>G183*D183/100</f>
        <v>2.34</v>
      </c>
    </row>
    <row r="184" spans="1:18" ht="15.75" thickBot="1" x14ac:dyDescent="0.3">
      <c r="A184" s="21" t="s">
        <v>50</v>
      </c>
      <c r="B184" s="11"/>
      <c r="C184" s="11"/>
      <c r="D184" s="11"/>
      <c r="E184" s="26">
        <f>E183+E182+E181+E176+E169+E159+E149</f>
        <v>86.089600000000004</v>
      </c>
      <c r="F184" s="30"/>
      <c r="G184" s="30"/>
      <c r="H184" s="89">
        <f>H183+H182+H181+H176+H169+H159+H149</f>
        <v>102.17660000000002</v>
      </c>
    </row>
    <row r="185" spans="1:18" ht="15.75" x14ac:dyDescent="0.25">
      <c r="A185" s="370" t="s">
        <v>54</v>
      </c>
      <c r="B185" s="371"/>
      <c r="C185" s="371"/>
      <c r="D185" s="371"/>
      <c r="E185" s="371"/>
      <c r="F185" s="371"/>
      <c r="G185" s="371"/>
      <c r="H185" s="372"/>
      <c r="M185" s="168"/>
      <c r="N185" s="168"/>
      <c r="O185" s="168"/>
      <c r="P185" s="168"/>
      <c r="Q185" s="168"/>
    </row>
    <row r="186" spans="1:18" x14ac:dyDescent="0.25">
      <c r="A186" s="359" t="s">
        <v>15</v>
      </c>
      <c r="B186" s="365" t="s">
        <v>86</v>
      </c>
      <c r="C186" s="365"/>
      <c r="D186" s="365"/>
      <c r="E186" s="365"/>
      <c r="F186" s="365" t="s">
        <v>85</v>
      </c>
      <c r="G186" s="365"/>
      <c r="H186" s="366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</row>
    <row r="187" spans="1:18" ht="30.75" thickBot="1" x14ac:dyDescent="0.3">
      <c r="A187" s="359"/>
      <c r="B187" s="16" t="s">
        <v>73</v>
      </c>
      <c r="C187" s="44" t="s">
        <v>5</v>
      </c>
      <c r="D187" s="44" t="s">
        <v>6</v>
      </c>
      <c r="E187" s="44" t="s">
        <v>13</v>
      </c>
      <c r="F187" s="16" t="s">
        <v>73</v>
      </c>
      <c r="G187" s="44" t="s">
        <v>14</v>
      </c>
      <c r="H187" s="45" t="s">
        <v>13</v>
      </c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</row>
    <row r="188" spans="1:18" x14ac:dyDescent="0.25">
      <c r="A188" s="47" t="s">
        <v>130</v>
      </c>
      <c r="B188" s="54" t="s">
        <v>129</v>
      </c>
      <c r="C188" s="6"/>
      <c r="D188" s="54"/>
      <c r="E188" s="54"/>
      <c r="F188" s="54" t="s">
        <v>129</v>
      </c>
      <c r="G188" s="6"/>
      <c r="H188" s="7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</row>
    <row r="189" spans="1:18" x14ac:dyDescent="0.25">
      <c r="A189" s="8" t="s">
        <v>131</v>
      </c>
      <c r="B189" s="2">
        <v>79</v>
      </c>
      <c r="C189" s="2">
        <f>B189*0.1</f>
        <v>7.9</v>
      </c>
      <c r="D189" s="2">
        <v>729</v>
      </c>
      <c r="E189" s="2">
        <f>C189*D189</f>
        <v>5759.1</v>
      </c>
      <c r="F189" s="2">
        <f>B189</f>
        <v>79</v>
      </c>
      <c r="G189" s="2">
        <f>F189*0.1</f>
        <v>7.9</v>
      </c>
      <c r="H189" s="9">
        <f>G189*D189</f>
        <v>5759.1</v>
      </c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</row>
    <row r="190" spans="1:18" x14ac:dyDescent="0.25">
      <c r="A190" s="8" t="s">
        <v>67</v>
      </c>
      <c r="B190" s="2">
        <v>7</v>
      </c>
      <c r="C190" s="2">
        <f t="shared" ref="C190:C195" si="52">B190*0.1</f>
        <v>0.70000000000000007</v>
      </c>
      <c r="D190" s="2">
        <v>138</v>
      </c>
      <c r="E190" s="2">
        <f t="shared" ref="E190:E195" si="53">C190*D190</f>
        <v>96.600000000000009</v>
      </c>
      <c r="F190" s="2">
        <f t="shared" ref="F190:F195" si="54">B190</f>
        <v>7</v>
      </c>
      <c r="G190" s="2">
        <f t="shared" ref="G190:G195" si="55">F190*0.1</f>
        <v>0.70000000000000007</v>
      </c>
      <c r="H190" s="9">
        <f t="shared" ref="H190:H195" si="56">G190*D190</f>
        <v>96.600000000000009</v>
      </c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</row>
    <row r="191" spans="1:18" x14ac:dyDescent="0.25">
      <c r="A191" s="8" t="s">
        <v>127</v>
      </c>
      <c r="B191" s="2">
        <v>30</v>
      </c>
      <c r="C191" s="2">
        <f t="shared" si="52"/>
        <v>3</v>
      </c>
      <c r="D191" s="2">
        <v>49</v>
      </c>
      <c r="E191" s="2">
        <f t="shared" si="53"/>
        <v>147</v>
      </c>
      <c r="F191" s="2">
        <f t="shared" si="54"/>
        <v>30</v>
      </c>
      <c r="G191" s="2">
        <f t="shared" si="55"/>
        <v>3</v>
      </c>
      <c r="H191" s="9">
        <f t="shared" si="56"/>
        <v>147</v>
      </c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</row>
    <row r="192" spans="1:18" x14ac:dyDescent="0.25">
      <c r="A192" s="8" t="s">
        <v>26</v>
      </c>
      <c r="B192" s="2">
        <v>4</v>
      </c>
      <c r="C192" s="2">
        <f t="shared" si="52"/>
        <v>0.4</v>
      </c>
      <c r="D192" s="2">
        <v>30</v>
      </c>
      <c r="E192" s="2">
        <f t="shared" si="53"/>
        <v>12</v>
      </c>
      <c r="F192" s="2">
        <f t="shared" si="54"/>
        <v>4</v>
      </c>
      <c r="G192" s="2">
        <f t="shared" si="55"/>
        <v>0.4</v>
      </c>
      <c r="H192" s="9">
        <f t="shared" si="56"/>
        <v>12</v>
      </c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</row>
    <row r="193" spans="1:18" x14ac:dyDescent="0.25">
      <c r="A193" s="8" t="s">
        <v>1</v>
      </c>
      <c r="B193" s="2">
        <v>3</v>
      </c>
      <c r="C193" s="2">
        <f t="shared" si="52"/>
        <v>0.30000000000000004</v>
      </c>
      <c r="D193" s="2">
        <v>27</v>
      </c>
      <c r="E193" s="2">
        <f t="shared" si="53"/>
        <v>8.1000000000000014</v>
      </c>
      <c r="F193" s="2">
        <f t="shared" si="54"/>
        <v>3</v>
      </c>
      <c r="G193" s="2">
        <f t="shared" si="55"/>
        <v>0.30000000000000004</v>
      </c>
      <c r="H193" s="9">
        <f t="shared" si="56"/>
        <v>8.1000000000000014</v>
      </c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</row>
    <row r="194" spans="1:18" x14ac:dyDescent="0.25">
      <c r="A194" s="8" t="s">
        <v>71</v>
      </c>
      <c r="B194" s="2">
        <v>3</v>
      </c>
      <c r="C194" s="2">
        <f t="shared" si="52"/>
        <v>0.30000000000000004</v>
      </c>
      <c r="D194" s="2">
        <v>132</v>
      </c>
      <c r="E194" s="2">
        <f t="shared" si="53"/>
        <v>39.600000000000009</v>
      </c>
      <c r="F194" s="2">
        <f t="shared" si="54"/>
        <v>3</v>
      </c>
      <c r="G194" s="2">
        <f t="shared" si="55"/>
        <v>0.30000000000000004</v>
      </c>
      <c r="H194" s="9">
        <f t="shared" si="56"/>
        <v>39.600000000000009</v>
      </c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</row>
    <row r="195" spans="1:18" x14ac:dyDescent="0.25">
      <c r="A195" s="8" t="s">
        <v>22</v>
      </c>
      <c r="B195" s="2">
        <v>20</v>
      </c>
      <c r="C195" s="2">
        <f t="shared" si="52"/>
        <v>2</v>
      </c>
      <c r="D195" s="2">
        <v>196</v>
      </c>
      <c r="E195" s="2">
        <f t="shared" si="53"/>
        <v>392</v>
      </c>
      <c r="F195" s="2">
        <f t="shared" si="54"/>
        <v>20</v>
      </c>
      <c r="G195" s="2">
        <f t="shared" si="55"/>
        <v>2</v>
      </c>
      <c r="H195" s="9">
        <f t="shared" si="56"/>
        <v>392</v>
      </c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</row>
    <row r="196" spans="1:18" x14ac:dyDescent="0.25">
      <c r="A196" s="8"/>
      <c r="B196" s="2"/>
      <c r="C196" s="2"/>
      <c r="D196" s="2"/>
      <c r="E196" s="2">
        <f>SUM(E189:E195)</f>
        <v>6454.4000000000015</v>
      </c>
      <c r="F196" s="2"/>
      <c r="G196" s="2"/>
      <c r="H196" s="9">
        <f>SUM(H189:H195)</f>
        <v>6454.4000000000015</v>
      </c>
      <c r="I196" s="168"/>
      <c r="J196" s="168"/>
      <c r="K196" s="168"/>
      <c r="L196" s="168"/>
      <c r="R196" s="168"/>
    </row>
    <row r="197" spans="1:18" ht="15.75" thickBot="1" x14ac:dyDescent="0.3">
      <c r="A197" s="12"/>
      <c r="B197" s="13"/>
      <c r="C197" s="13"/>
      <c r="D197" s="13"/>
      <c r="E197" s="32">
        <f>E196/100</f>
        <v>64.544000000000011</v>
      </c>
      <c r="F197" s="32"/>
      <c r="G197" s="32"/>
      <c r="H197" s="33">
        <f>H196/100</f>
        <v>64.544000000000011</v>
      </c>
    </row>
    <row r="198" spans="1:18" x14ac:dyDescent="0.25">
      <c r="A198" s="87" t="s">
        <v>116</v>
      </c>
      <c r="B198" s="35">
        <v>150</v>
      </c>
      <c r="C198" s="35"/>
      <c r="D198" s="35"/>
      <c r="E198" s="35"/>
      <c r="F198" s="35">
        <v>180</v>
      </c>
      <c r="G198" s="29"/>
      <c r="H198" s="61"/>
    </row>
    <row r="199" spans="1:18" x14ac:dyDescent="0.25">
      <c r="A199" s="8" t="s">
        <v>36</v>
      </c>
      <c r="B199" s="2">
        <v>52.5</v>
      </c>
      <c r="C199" s="2">
        <f>B199*0.1</f>
        <v>5.25</v>
      </c>
      <c r="D199" s="2">
        <v>59</v>
      </c>
      <c r="E199" s="2">
        <f>D199*C199</f>
        <v>309.75</v>
      </c>
      <c r="F199" s="2">
        <v>63</v>
      </c>
      <c r="G199" s="2">
        <f>F199*0.1</f>
        <v>6.3000000000000007</v>
      </c>
      <c r="H199" s="9">
        <f>G199*D199</f>
        <v>371.70000000000005</v>
      </c>
    </row>
    <row r="200" spans="1:18" x14ac:dyDescent="0.25">
      <c r="A200" s="8" t="s">
        <v>68</v>
      </c>
      <c r="B200" s="2">
        <v>5.3</v>
      </c>
      <c r="C200" s="2">
        <f t="shared" ref="C200:C201" si="57">B200*0.1</f>
        <v>0.53</v>
      </c>
      <c r="D200" s="2">
        <v>620</v>
      </c>
      <c r="E200" s="2">
        <f t="shared" ref="E200:E201" si="58">D200*C200</f>
        <v>328.6</v>
      </c>
      <c r="F200" s="2">
        <v>6.3</v>
      </c>
      <c r="G200" s="2">
        <f t="shared" ref="G200:G201" si="59">F200*0.1</f>
        <v>0.63</v>
      </c>
      <c r="H200" s="9">
        <f t="shared" ref="H200:H201" si="60">G200*D200</f>
        <v>390.6</v>
      </c>
    </row>
    <row r="201" spans="1:18" x14ac:dyDescent="0.25">
      <c r="A201" s="8" t="s">
        <v>1</v>
      </c>
      <c r="B201" s="2">
        <v>2</v>
      </c>
      <c r="C201" s="2">
        <f t="shared" si="57"/>
        <v>0.2</v>
      </c>
      <c r="D201" s="2">
        <v>27</v>
      </c>
      <c r="E201" s="2">
        <f t="shared" si="58"/>
        <v>5.4</v>
      </c>
      <c r="F201" s="2">
        <v>3</v>
      </c>
      <c r="G201" s="2">
        <f t="shared" si="59"/>
        <v>0.30000000000000004</v>
      </c>
      <c r="H201" s="9">
        <f t="shared" si="60"/>
        <v>8.1000000000000014</v>
      </c>
    </row>
    <row r="202" spans="1:18" x14ac:dyDescent="0.25">
      <c r="A202" s="8"/>
      <c r="B202" s="2"/>
      <c r="C202" s="2"/>
      <c r="D202" s="2"/>
      <c r="E202" s="2">
        <f>SUM(E199:E201)</f>
        <v>643.75</v>
      </c>
      <c r="F202" s="2"/>
      <c r="G202" s="2"/>
      <c r="H202" s="9">
        <f>SUM(H199:H201)</f>
        <v>770.40000000000009</v>
      </c>
    </row>
    <row r="203" spans="1:18" ht="15.75" thickBot="1" x14ac:dyDescent="0.3">
      <c r="A203" s="12"/>
      <c r="B203" s="13"/>
      <c r="C203" s="13"/>
      <c r="D203" s="13"/>
      <c r="E203" s="41">
        <f>E202/100</f>
        <v>6.4375</v>
      </c>
      <c r="F203" s="32"/>
      <c r="G203" s="32"/>
      <c r="H203" s="53">
        <f>H202/100</f>
        <v>7.7040000000000006</v>
      </c>
    </row>
    <row r="204" spans="1:18" x14ac:dyDescent="0.25">
      <c r="A204" s="92" t="s">
        <v>123</v>
      </c>
      <c r="B204" s="84">
        <v>50</v>
      </c>
      <c r="C204" s="83">
        <f>B204*100/1000</f>
        <v>5</v>
      </c>
      <c r="D204" s="83">
        <v>103</v>
      </c>
      <c r="E204" s="83">
        <f>C204*D204/100</f>
        <v>5.15</v>
      </c>
      <c r="F204" s="84">
        <v>50</v>
      </c>
      <c r="G204" s="83">
        <f>F204*100/1000</f>
        <v>5</v>
      </c>
      <c r="H204" s="105">
        <f>G204*D204/100</f>
        <v>5.15</v>
      </c>
    </row>
    <row r="205" spans="1:18" x14ac:dyDescent="0.25">
      <c r="A205" s="28" t="s">
        <v>155</v>
      </c>
      <c r="B205" s="35">
        <v>200</v>
      </c>
      <c r="C205" s="35"/>
      <c r="D205" s="35"/>
      <c r="E205" s="35"/>
      <c r="F205" s="35">
        <v>200</v>
      </c>
      <c r="G205" s="29"/>
      <c r="H205" s="61"/>
    </row>
    <row r="206" spans="1:18" x14ac:dyDescent="0.25">
      <c r="A206" s="8" t="s">
        <v>134</v>
      </c>
      <c r="B206" s="2">
        <v>1</v>
      </c>
      <c r="C206" s="2">
        <f>B206*0.1</f>
        <v>0.1</v>
      </c>
      <c r="D206" s="2">
        <v>650</v>
      </c>
      <c r="E206" s="2">
        <f>D206*C206</f>
        <v>65</v>
      </c>
      <c r="F206" s="2">
        <f>B206</f>
        <v>1</v>
      </c>
      <c r="G206" s="2">
        <f>F206*0.1</f>
        <v>0.1</v>
      </c>
      <c r="H206" s="9">
        <f>G206*D206</f>
        <v>65</v>
      </c>
    </row>
    <row r="207" spans="1:18" x14ac:dyDescent="0.25">
      <c r="A207" s="8" t="s">
        <v>28</v>
      </c>
      <c r="B207" s="2">
        <v>7</v>
      </c>
      <c r="C207" s="2">
        <f t="shared" ref="C207:C208" si="61">B207*0.1</f>
        <v>0.70000000000000007</v>
      </c>
      <c r="D207" s="2">
        <v>179</v>
      </c>
      <c r="E207" s="2">
        <f t="shared" ref="E207:E208" si="62">D207*C207</f>
        <v>125.30000000000001</v>
      </c>
      <c r="F207" s="2">
        <f t="shared" ref="F207:F208" si="63">B207</f>
        <v>7</v>
      </c>
      <c r="G207" s="2">
        <f t="shared" ref="G207:G208" si="64">F207*0.1</f>
        <v>0.70000000000000007</v>
      </c>
      <c r="H207" s="9">
        <f t="shared" ref="H207:H208" si="65">G207*D207</f>
        <v>125.30000000000001</v>
      </c>
    </row>
    <row r="208" spans="1:18" x14ac:dyDescent="0.25">
      <c r="A208" s="8" t="s">
        <v>2</v>
      </c>
      <c r="B208" s="2">
        <v>11</v>
      </c>
      <c r="C208" s="2">
        <f t="shared" si="61"/>
        <v>1.1000000000000001</v>
      </c>
      <c r="D208" s="2">
        <v>85.8</v>
      </c>
      <c r="E208" s="2">
        <f t="shared" si="62"/>
        <v>94.38000000000001</v>
      </c>
      <c r="F208" s="2">
        <f t="shared" si="63"/>
        <v>11</v>
      </c>
      <c r="G208" s="2">
        <f t="shared" si="64"/>
        <v>1.1000000000000001</v>
      </c>
      <c r="H208" s="9">
        <f t="shared" si="65"/>
        <v>94.38000000000001</v>
      </c>
    </row>
    <row r="209" spans="1:18" ht="15.75" thickBot="1" x14ac:dyDescent="0.3">
      <c r="A209" s="4"/>
      <c r="B209" s="4"/>
      <c r="C209" s="4"/>
      <c r="D209" s="22"/>
      <c r="E209" s="79">
        <f>E206+E207+E208</f>
        <v>284.68</v>
      </c>
      <c r="F209" s="79"/>
      <c r="G209" s="79"/>
      <c r="H209" s="79">
        <f>SUM(H206:H208)</f>
        <v>284.68</v>
      </c>
    </row>
    <row r="210" spans="1:18" ht="15.75" thickBot="1" x14ac:dyDescent="0.3">
      <c r="A210" s="51"/>
      <c r="B210" s="50"/>
      <c r="C210" s="50"/>
      <c r="D210" s="50"/>
      <c r="E210" s="50">
        <f>E209/100</f>
        <v>2.8468</v>
      </c>
      <c r="F210" s="50"/>
      <c r="G210" s="50"/>
      <c r="H210" s="52">
        <f>H209/100</f>
        <v>2.8468</v>
      </c>
    </row>
    <row r="211" spans="1:18" ht="15.75" thickBot="1" x14ac:dyDescent="0.3">
      <c r="A211" s="51" t="s">
        <v>142</v>
      </c>
      <c r="B211" s="50">
        <v>20</v>
      </c>
      <c r="C211" s="50">
        <f>B211*0.1</f>
        <v>2</v>
      </c>
      <c r="D211" s="50">
        <v>197</v>
      </c>
      <c r="E211" s="50">
        <f>C211*D211</f>
        <v>394</v>
      </c>
      <c r="F211" s="50">
        <v>20</v>
      </c>
      <c r="G211" s="50">
        <f>F211*0.1</f>
        <v>2</v>
      </c>
      <c r="H211" s="52">
        <f>G211*D211</f>
        <v>394</v>
      </c>
    </row>
    <row r="212" spans="1:18" ht="15.75" thickBot="1" x14ac:dyDescent="0.3">
      <c r="A212" s="122"/>
      <c r="B212" s="75"/>
      <c r="C212" s="75"/>
      <c r="D212" s="77"/>
      <c r="E212" s="123">
        <f>E211/100</f>
        <v>3.94</v>
      </c>
      <c r="F212" s="122"/>
      <c r="G212" s="77"/>
      <c r="H212" s="123">
        <f>H211/100</f>
        <v>3.94</v>
      </c>
    </row>
    <row r="213" spans="1:18" x14ac:dyDescent="0.25">
      <c r="A213" s="35" t="s">
        <v>50</v>
      </c>
      <c r="B213" s="29"/>
      <c r="C213" s="29"/>
      <c r="D213" s="29"/>
      <c r="E213" s="106">
        <f>E197+E203+E204+E210+E212</f>
        <v>82.918300000000016</v>
      </c>
      <c r="F213" s="35"/>
      <c r="G213" s="35"/>
      <c r="H213" s="106">
        <f>H197+H203+H204+H210+H212</f>
        <v>84.184800000000024</v>
      </c>
    </row>
    <row r="214" spans="1:18" x14ac:dyDescent="0.25">
      <c r="A214" s="358" t="s">
        <v>16</v>
      </c>
      <c r="B214" s="360" t="s">
        <v>86</v>
      </c>
      <c r="C214" s="360"/>
      <c r="D214" s="360"/>
      <c r="E214" s="360"/>
      <c r="F214" s="360" t="s">
        <v>85</v>
      </c>
      <c r="G214" s="360"/>
      <c r="H214" s="361"/>
      <c r="M214" s="168"/>
      <c r="N214" s="168"/>
      <c r="O214" s="168"/>
      <c r="P214" s="168"/>
      <c r="Q214" s="168"/>
    </row>
    <row r="215" spans="1:18" ht="30.75" thickBot="1" x14ac:dyDescent="0.3">
      <c r="A215" s="359"/>
      <c r="B215" s="16" t="s">
        <v>73</v>
      </c>
      <c r="C215" s="44" t="s">
        <v>5</v>
      </c>
      <c r="D215" s="44" t="s">
        <v>6</v>
      </c>
      <c r="E215" s="44" t="s">
        <v>13</v>
      </c>
      <c r="F215" s="16" t="s">
        <v>73</v>
      </c>
      <c r="G215" s="44" t="s">
        <v>14</v>
      </c>
      <c r="H215" s="45" t="s">
        <v>13</v>
      </c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</row>
    <row r="216" spans="1:18" x14ac:dyDescent="0.25">
      <c r="A216" s="5" t="s">
        <v>33</v>
      </c>
      <c r="B216" s="37">
        <v>60</v>
      </c>
      <c r="C216" s="37"/>
      <c r="D216" s="37"/>
      <c r="E216" s="37"/>
      <c r="F216" s="37">
        <v>100</v>
      </c>
      <c r="G216" s="6"/>
      <c r="H216" s="7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</row>
    <row r="217" spans="1:18" x14ac:dyDescent="0.25">
      <c r="A217" s="8" t="s">
        <v>20</v>
      </c>
      <c r="B217" s="2">
        <v>98</v>
      </c>
      <c r="C217" s="2">
        <f>B217*0.1</f>
        <v>9.8000000000000007</v>
      </c>
      <c r="D217" s="2">
        <v>69</v>
      </c>
      <c r="E217" s="2">
        <f>D217*C217</f>
        <v>676.2</v>
      </c>
      <c r="F217" s="2">
        <v>163.80000000000001</v>
      </c>
      <c r="G217" s="2">
        <f>F217*0.1</f>
        <v>16.380000000000003</v>
      </c>
      <c r="H217" s="9">
        <f>G217*D217</f>
        <v>1130.2200000000003</v>
      </c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</row>
    <row r="218" spans="1:18" x14ac:dyDescent="0.25">
      <c r="A218" s="8" t="s">
        <v>25</v>
      </c>
      <c r="B218" s="2">
        <v>2.5</v>
      </c>
      <c r="C218" s="2">
        <f t="shared" ref="C218:C220" si="66">B218*0.1</f>
        <v>0.25</v>
      </c>
      <c r="D218" s="2">
        <v>49</v>
      </c>
      <c r="E218" s="2">
        <f t="shared" ref="E218:E220" si="67">D218*C218</f>
        <v>12.25</v>
      </c>
      <c r="F218" s="2">
        <v>2.5</v>
      </c>
      <c r="G218" s="2">
        <f t="shared" ref="G218:G220" si="68">F218*0.1</f>
        <v>0.25</v>
      </c>
      <c r="H218" s="9">
        <f t="shared" ref="H218:H220" si="69">G218*D218</f>
        <v>12.25</v>
      </c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</row>
    <row r="219" spans="1:18" x14ac:dyDescent="0.25">
      <c r="A219" s="8" t="s">
        <v>67</v>
      </c>
      <c r="B219" s="2">
        <v>3</v>
      </c>
      <c r="C219" s="2">
        <f t="shared" si="66"/>
        <v>0.30000000000000004</v>
      </c>
      <c r="D219" s="2">
        <v>138</v>
      </c>
      <c r="E219" s="2">
        <f t="shared" si="67"/>
        <v>41.400000000000006</v>
      </c>
      <c r="F219" s="2">
        <v>4</v>
      </c>
      <c r="G219" s="2">
        <f t="shared" si="68"/>
        <v>0.4</v>
      </c>
      <c r="H219" s="9">
        <f t="shared" si="69"/>
        <v>55.2</v>
      </c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</row>
    <row r="220" spans="1:18" x14ac:dyDescent="0.25">
      <c r="A220" s="8" t="s">
        <v>1</v>
      </c>
      <c r="B220" s="2">
        <v>2</v>
      </c>
      <c r="C220" s="2">
        <f t="shared" si="66"/>
        <v>0.2</v>
      </c>
      <c r="D220" s="2">
        <v>27</v>
      </c>
      <c r="E220" s="2">
        <f t="shared" si="67"/>
        <v>5.4</v>
      </c>
      <c r="F220" s="2">
        <v>2</v>
      </c>
      <c r="G220" s="2">
        <f t="shared" si="68"/>
        <v>0.2</v>
      </c>
      <c r="H220" s="9">
        <f t="shared" si="69"/>
        <v>5.4</v>
      </c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</row>
    <row r="221" spans="1:18" ht="15.75" thickBot="1" x14ac:dyDescent="0.3">
      <c r="A221" s="12"/>
      <c r="B221" s="13"/>
      <c r="C221" s="13"/>
      <c r="D221" s="13"/>
      <c r="E221" s="32">
        <f>SUM(E217:E220)</f>
        <v>735.25</v>
      </c>
      <c r="F221" s="13"/>
      <c r="G221" s="13"/>
      <c r="H221" s="33">
        <f>SUM(H217:H220)</f>
        <v>1203.0700000000004</v>
      </c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</row>
    <row r="222" spans="1:18" ht="15.75" thickBot="1" x14ac:dyDescent="0.3">
      <c r="A222" s="12"/>
      <c r="B222" s="13"/>
      <c r="C222" s="13"/>
      <c r="D222" s="13"/>
      <c r="E222" s="32">
        <f>E221/100</f>
        <v>7.3525</v>
      </c>
      <c r="F222" s="13"/>
      <c r="G222" s="13"/>
      <c r="H222" s="33">
        <f>H221/100</f>
        <v>12.030700000000003</v>
      </c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</row>
    <row r="223" spans="1:18" ht="29.25" x14ac:dyDescent="0.25">
      <c r="A223" s="46" t="s">
        <v>91</v>
      </c>
      <c r="B223" s="37">
        <v>250</v>
      </c>
      <c r="C223" s="37"/>
      <c r="D223" s="37"/>
      <c r="E223" s="37"/>
      <c r="F223" s="37">
        <v>250</v>
      </c>
      <c r="G223" s="6"/>
      <c r="H223" s="7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</row>
    <row r="224" spans="1:18" x14ac:dyDescent="0.25">
      <c r="A224" s="8" t="s">
        <v>18</v>
      </c>
      <c r="B224" s="2">
        <v>100</v>
      </c>
      <c r="C224" s="2">
        <v>10</v>
      </c>
      <c r="D224" s="2">
        <v>49</v>
      </c>
      <c r="E224" s="2">
        <f>D224*C224</f>
        <v>490</v>
      </c>
      <c r="F224" s="2">
        <v>100</v>
      </c>
      <c r="G224" s="2">
        <v>10</v>
      </c>
      <c r="H224" s="9">
        <f>G224*D224</f>
        <v>490</v>
      </c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</row>
    <row r="225" spans="1:18" x14ac:dyDescent="0.25">
      <c r="A225" s="8" t="s">
        <v>19</v>
      </c>
      <c r="B225" s="2">
        <v>15</v>
      </c>
      <c r="C225" s="2">
        <v>1.5</v>
      </c>
      <c r="D225" s="2">
        <v>72</v>
      </c>
      <c r="E225" s="2">
        <f t="shared" ref="E225:E232" si="70">D225*C225</f>
        <v>108</v>
      </c>
      <c r="F225" s="2">
        <v>15</v>
      </c>
      <c r="G225" s="2">
        <v>1.5</v>
      </c>
      <c r="H225" s="9">
        <f t="shared" ref="H225:H232" si="71">G225*D225</f>
        <v>108</v>
      </c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</row>
    <row r="226" spans="1:18" x14ac:dyDescent="0.25">
      <c r="A226" s="8" t="s">
        <v>25</v>
      </c>
      <c r="B226" s="2">
        <v>13.8</v>
      </c>
      <c r="C226" s="2">
        <v>1.4</v>
      </c>
      <c r="D226" s="2">
        <v>49</v>
      </c>
      <c r="E226" s="2">
        <f t="shared" si="70"/>
        <v>68.599999999999994</v>
      </c>
      <c r="F226" s="2">
        <v>13.8</v>
      </c>
      <c r="G226" s="2">
        <v>1.4</v>
      </c>
      <c r="H226" s="9">
        <f t="shared" si="71"/>
        <v>68.599999999999994</v>
      </c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</row>
    <row r="227" spans="1:18" x14ac:dyDescent="0.25">
      <c r="A227" s="8" t="s">
        <v>26</v>
      </c>
      <c r="B227" s="2">
        <v>10</v>
      </c>
      <c r="C227" s="2">
        <v>1</v>
      </c>
      <c r="D227" s="2">
        <v>30</v>
      </c>
      <c r="E227" s="2">
        <f t="shared" si="70"/>
        <v>30</v>
      </c>
      <c r="F227" s="2">
        <v>10</v>
      </c>
      <c r="G227" s="2">
        <v>1</v>
      </c>
      <c r="H227" s="9">
        <f t="shared" si="71"/>
        <v>30</v>
      </c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</row>
    <row r="228" spans="1:18" x14ac:dyDescent="0.25">
      <c r="A228" s="8" t="s">
        <v>68</v>
      </c>
      <c r="B228" s="2">
        <v>0.6</v>
      </c>
      <c r="C228" s="2">
        <v>0.06</v>
      </c>
      <c r="D228" s="2">
        <v>620</v>
      </c>
      <c r="E228" s="2">
        <f t="shared" si="70"/>
        <v>37.199999999999996</v>
      </c>
      <c r="F228" s="2">
        <v>0.6</v>
      </c>
      <c r="G228" s="2">
        <v>0.06</v>
      </c>
      <c r="H228" s="9">
        <f t="shared" si="71"/>
        <v>37.199999999999996</v>
      </c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</row>
    <row r="229" spans="1:18" x14ac:dyDescent="0.25">
      <c r="A229" s="8" t="s">
        <v>39</v>
      </c>
      <c r="B229" s="2">
        <v>4.2</v>
      </c>
      <c r="C229" s="2">
        <v>11</v>
      </c>
      <c r="D229" s="2">
        <v>11</v>
      </c>
      <c r="E229" s="2">
        <f t="shared" si="70"/>
        <v>121</v>
      </c>
      <c r="F229" s="2">
        <v>4.2</v>
      </c>
      <c r="G229" s="2">
        <v>11</v>
      </c>
      <c r="H229" s="9">
        <f t="shared" si="71"/>
        <v>121</v>
      </c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</row>
    <row r="230" spans="1:18" x14ac:dyDescent="0.25">
      <c r="A230" s="8" t="s">
        <v>1</v>
      </c>
      <c r="B230" s="2">
        <v>2</v>
      </c>
      <c r="C230" s="2">
        <v>0.2</v>
      </c>
      <c r="D230" s="2">
        <v>27</v>
      </c>
      <c r="E230" s="2">
        <f t="shared" si="70"/>
        <v>5.4</v>
      </c>
      <c r="F230" s="2">
        <v>2</v>
      </c>
      <c r="G230" s="2">
        <v>0.2</v>
      </c>
      <c r="H230" s="9">
        <f t="shared" si="71"/>
        <v>5.4</v>
      </c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</row>
    <row r="231" spans="1:18" x14ac:dyDescent="0.25">
      <c r="A231" s="8" t="s">
        <v>67</v>
      </c>
      <c r="B231" s="2">
        <v>3</v>
      </c>
      <c r="C231" s="2">
        <v>0.3</v>
      </c>
      <c r="D231" s="2">
        <v>138</v>
      </c>
      <c r="E231" s="2">
        <f t="shared" si="70"/>
        <v>41.4</v>
      </c>
      <c r="F231" s="2">
        <v>3</v>
      </c>
      <c r="G231" s="2">
        <v>0.3</v>
      </c>
      <c r="H231" s="9">
        <f t="shared" si="71"/>
        <v>41.4</v>
      </c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</row>
    <row r="232" spans="1:18" x14ac:dyDescent="0.25">
      <c r="A232" s="8" t="s">
        <v>34</v>
      </c>
      <c r="B232" s="2">
        <v>44</v>
      </c>
      <c r="C232" s="2">
        <v>4.4000000000000004</v>
      </c>
      <c r="D232" s="2">
        <v>250</v>
      </c>
      <c r="E232" s="2">
        <f t="shared" si="70"/>
        <v>1100</v>
      </c>
      <c r="F232" s="2">
        <v>44</v>
      </c>
      <c r="G232" s="2">
        <v>4.4000000000000004</v>
      </c>
      <c r="H232" s="9">
        <f t="shared" si="71"/>
        <v>1100</v>
      </c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</row>
    <row r="233" spans="1:18" x14ac:dyDescent="0.25">
      <c r="A233" s="8"/>
      <c r="B233" s="2"/>
      <c r="C233" s="2"/>
      <c r="D233" s="2"/>
      <c r="E233" s="2">
        <f>SUM(E224:E232)</f>
        <v>2001.6</v>
      </c>
      <c r="F233" s="2"/>
      <c r="G233" s="2"/>
      <c r="H233" s="9">
        <f>SUM(H224:H232)</f>
        <v>2001.6</v>
      </c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</row>
    <row r="234" spans="1:18" ht="15.75" thickBot="1" x14ac:dyDescent="0.3">
      <c r="A234" s="12"/>
      <c r="B234" s="13"/>
      <c r="C234" s="13"/>
      <c r="D234" s="13"/>
      <c r="E234" s="41">
        <f>E233/100</f>
        <v>20.015999999999998</v>
      </c>
      <c r="F234" s="32"/>
      <c r="G234" s="32"/>
      <c r="H234" s="53">
        <f>H233/100</f>
        <v>20.015999999999998</v>
      </c>
      <c r="I234" s="168"/>
      <c r="J234" s="168"/>
      <c r="K234" s="168"/>
      <c r="L234" s="168"/>
      <c r="R234" s="168"/>
    </row>
    <row r="235" spans="1:18" x14ac:dyDescent="0.25">
      <c r="A235" s="47" t="s">
        <v>118</v>
      </c>
      <c r="B235" s="37">
        <v>100</v>
      </c>
      <c r="C235" s="37"/>
      <c r="D235" s="37"/>
      <c r="E235" s="37"/>
      <c r="F235" s="37">
        <v>120</v>
      </c>
      <c r="G235" s="6"/>
      <c r="H235" s="7"/>
    </row>
    <row r="236" spans="1:18" x14ac:dyDescent="0.25">
      <c r="A236" s="8" t="s">
        <v>46</v>
      </c>
      <c r="B236" s="2">
        <v>156</v>
      </c>
      <c r="C236" s="2">
        <f>B236*0.1</f>
        <v>15.600000000000001</v>
      </c>
      <c r="D236" s="2">
        <v>400</v>
      </c>
      <c r="E236" s="2">
        <f>D236*C236</f>
        <v>6240.0000000000009</v>
      </c>
      <c r="F236" s="2">
        <v>195</v>
      </c>
      <c r="G236" s="2">
        <f>F236*0.1</f>
        <v>19.5</v>
      </c>
      <c r="H236" s="9">
        <f>G236*D236</f>
        <v>7800</v>
      </c>
    </row>
    <row r="237" spans="1:18" x14ac:dyDescent="0.25">
      <c r="A237" s="8" t="s">
        <v>19</v>
      </c>
      <c r="B237" s="2">
        <v>21.7</v>
      </c>
      <c r="C237" s="2">
        <f t="shared" ref="C237:C242" si="72">B237*0.1</f>
        <v>2.17</v>
      </c>
      <c r="D237" s="2">
        <v>72</v>
      </c>
      <c r="E237" s="2">
        <f t="shared" ref="E237:E242" si="73">D237*C237</f>
        <v>156.24</v>
      </c>
      <c r="F237" s="2">
        <f t="shared" ref="F237:F242" si="74">B237</f>
        <v>21.7</v>
      </c>
      <c r="G237" s="2">
        <f t="shared" ref="G237:G242" si="75">F237*0.1</f>
        <v>2.17</v>
      </c>
      <c r="H237" s="9">
        <f t="shared" ref="H237:H242" si="76">G237*D237</f>
        <v>156.24</v>
      </c>
    </row>
    <row r="238" spans="1:18" x14ac:dyDescent="0.25">
      <c r="A238" s="8" t="s">
        <v>25</v>
      </c>
      <c r="B238" s="2">
        <v>10</v>
      </c>
      <c r="C238" s="2">
        <f t="shared" si="72"/>
        <v>1</v>
      </c>
      <c r="D238" s="2">
        <v>49</v>
      </c>
      <c r="E238" s="2">
        <f t="shared" si="73"/>
        <v>49</v>
      </c>
      <c r="F238" s="2">
        <f t="shared" si="74"/>
        <v>10</v>
      </c>
      <c r="G238" s="2">
        <f t="shared" si="75"/>
        <v>1</v>
      </c>
      <c r="H238" s="9">
        <f t="shared" si="76"/>
        <v>49</v>
      </c>
    </row>
    <row r="239" spans="1:18" x14ac:dyDescent="0.25">
      <c r="A239" s="8" t="s">
        <v>23</v>
      </c>
      <c r="B239" s="2">
        <v>9</v>
      </c>
      <c r="C239" s="2">
        <f t="shared" si="72"/>
        <v>0.9</v>
      </c>
      <c r="D239" s="2">
        <v>132</v>
      </c>
      <c r="E239" s="2">
        <f t="shared" si="73"/>
        <v>118.8</v>
      </c>
      <c r="F239" s="2">
        <f t="shared" si="74"/>
        <v>9</v>
      </c>
      <c r="G239" s="2">
        <f t="shared" si="75"/>
        <v>0.9</v>
      </c>
      <c r="H239" s="9">
        <f t="shared" si="76"/>
        <v>118.8</v>
      </c>
    </row>
    <row r="240" spans="1:18" x14ac:dyDescent="0.25">
      <c r="A240" s="8" t="s">
        <v>67</v>
      </c>
      <c r="B240" s="2">
        <v>4.8</v>
      </c>
      <c r="C240" s="2">
        <f t="shared" si="72"/>
        <v>0.48</v>
      </c>
      <c r="D240" s="2">
        <v>138</v>
      </c>
      <c r="E240" s="2">
        <f t="shared" si="73"/>
        <v>66.239999999999995</v>
      </c>
      <c r="F240" s="2">
        <f t="shared" si="74"/>
        <v>4.8</v>
      </c>
      <c r="G240" s="2">
        <f t="shared" si="75"/>
        <v>0.48</v>
      </c>
      <c r="H240" s="9">
        <f t="shared" si="76"/>
        <v>66.239999999999995</v>
      </c>
    </row>
    <row r="241" spans="1:19" x14ac:dyDescent="0.25">
      <c r="A241" s="8" t="s">
        <v>2</v>
      </c>
      <c r="B241" s="2">
        <v>3</v>
      </c>
      <c r="C241" s="2">
        <f t="shared" si="72"/>
        <v>0.30000000000000004</v>
      </c>
      <c r="D241" s="2">
        <v>85.8</v>
      </c>
      <c r="E241" s="2">
        <f t="shared" si="73"/>
        <v>25.740000000000002</v>
      </c>
      <c r="F241" s="2">
        <f t="shared" si="74"/>
        <v>3</v>
      </c>
      <c r="G241" s="2">
        <f t="shared" si="75"/>
        <v>0.30000000000000004</v>
      </c>
      <c r="H241" s="9">
        <f t="shared" si="76"/>
        <v>25.740000000000002</v>
      </c>
    </row>
    <row r="242" spans="1:19" x14ac:dyDescent="0.25">
      <c r="A242" s="8" t="s">
        <v>1</v>
      </c>
      <c r="B242" s="2">
        <v>2</v>
      </c>
      <c r="C242" s="2">
        <f t="shared" si="72"/>
        <v>0.2</v>
      </c>
      <c r="D242" s="2">
        <v>27</v>
      </c>
      <c r="E242" s="2">
        <f t="shared" si="73"/>
        <v>5.4</v>
      </c>
      <c r="F242" s="2">
        <f t="shared" si="74"/>
        <v>2</v>
      </c>
      <c r="G242" s="2">
        <f t="shared" si="75"/>
        <v>0.2</v>
      </c>
      <c r="H242" s="9">
        <f t="shared" si="76"/>
        <v>5.4</v>
      </c>
    </row>
    <row r="243" spans="1:19" x14ac:dyDescent="0.25">
      <c r="A243" s="8"/>
      <c r="B243" s="2"/>
      <c r="C243" s="2"/>
      <c r="D243" s="2"/>
      <c r="E243" s="2">
        <f>SUM(E236:E242)</f>
        <v>6661.42</v>
      </c>
      <c r="F243" s="2"/>
      <c r="G243" s="2"/>
      <c r="H243" s="9">
        <f>SUM(H236:H242)</f>
        <v>8221.42</v>
      </c>
    </row>
    <row r="244" spans="1:19" ht="15.75" thickBot="1" x14ac:dyDescent="0.3">
      <c r="A244" s="12"/>
      <c r="B244" s="13"/>
      <c r="C244" s="13"/>
      <c r="D244" s="13"/>
      <c r="E244" s="41">
        <f>E243/100</f>
        <v>66.614199999999997</v>
      </c>
      <c r="F244" s="13"/>
      <c r="G244" s="13"/>
      <c r="H244" s="53">
        <f>H243/100</f>
        <v>82.214200000000005</v>
      </c>
      <c r="M244" s="168"/>
      <c r="N244" s="168"/>
      <c r="O244" s="168"/>
      <c r="P244" s="168"/>
      <c r="Q244" s="168"/>
    </row>
    <row r="245" spans="1:19" x14ac:dyDescent="0.25">
      <c r="A245" s="47" t="s">
        <v>79</v>
      </c>
      <c r="B245" s="37">
        <v>150</v>
      </c>
      <c r="C245" s="37"/>
      <c r="D245" s="37"/>
      <c r="E245" s="37"/>
      <c r="F245" s="37">
        <v>180</v>
      </c>
      <c r="G245" s="6"/>
      <c r="H245" s="7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</row>
    <row r="246" spans="1:19" x14ac:dyDescent="0.25">
      <c r="A246" s="8" t="s">
        <v>37</v>
      </c>
      <c r="B246" s="2">
        <v>51</v>
      </c>
      <c r="C246" s="2">
        <f>B246*0.1</f>
        <v>5.1000000000000005</v>
      </c>
      <c r="D246" s="2">
        <v>102</v>
      </c>
      <c r="E246" s="2">
        <f>D246*C246</f>
        <v>520.20000000000005</v>
      </c>
      <c r="F246" s="2">
        <v>61.3</v>
      </c>
      <c r="G246" s="2">
        <f>F246*0.1</f>
        <v>6.13</v>
      </c>
      <c r="H246" s="9">
        <f>G246*D246</f>
        <v>625.26</v>
      </c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</row>
    <row r="247" spans="1:19" x14ac:dyDescent="0.25">
      <c r="A247" s="8" t="s">
        <v>68</v>
      </c>
      <c r="B247" s="2">
        <v>6.8</v>
      </c>
      <c r="C247" s="2">
        <f t="shared" ref="C247:C248" si="77">B247*0.1</f>
        <v>0.68</v>
      </c>
      <c r="D247" s="2">
        <v>620</v>
      </c>
      <c r="E247" s="2">
        <f>D247*C247</f>
        <v>421.6</v>
      </c>
      <c r="F247" s="2">
        <v>7.6</v>
      </c>
      <c r="G247" s="2">
        <f t="shared" ref="G247:G248" si="78">F247*0.1</f>
        <v>0.76</v>
      </c>
      <c r="H247" s="9">
        <f>G247*D247</f>
        <v>471.2</v>
      </c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</row>
    <row r="248" spans="1:19" x14ac:dyDescent="0.25">
      <c r="A248" s="8" t="s">
        <v>1</v>
      </c>
      <c r="B248" s="2">
        <v>2</v>
      </c>
      <c r="C248" s="2">
        <f t="shared" si="77"/>
        <v>0.2</v>
      </c>
      <c r="D248" s="2">
        <v>27</v>
      </c>
      <c r="E248" s="2">
        <f>D248*C248</f>
        <v>5.4</v>
      </c>
      <c r="F248" s="2">
        <v>3</v>
      </c>
      <c r="G248" s="2">
        <f t="shared" si="78"/>
        <v>0.30000000000000004</v>
      </c>
      <c r="H248" s="9">
        <f>G248*D248</f>
        <v>8.1000000000000014</v>
      </c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</row>
    <row r="249" spans="1:19" x14ac:dyDescent="0.25">
      <c r="A249" s="8"/>
      <c r="B249" s="2"/>
      <c r="C249" s="2"/>
      <c r="D249" s="2"/>
      <c r="E249" s="2">
        <f>SUM(E246:E248)</f>
        <v>947.2</v>
      </c>
      <c r="F249" s="2"/>
      <c r="G249" s="2"/>
      <c r="H249" s="9">
        <f>SUM(H246:H248)</f>
        <v>1104.56</v>
      </c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</row>
    <row r="250" spans="1:19" ht="15.75" thickBot="1" x14ac:dyDescent="0.3">
      <c r="A250" s="12"/>
      <c r="B250" s="13"/>
      <c r="C250" s="13"/>
      <c r="D250" s="13"/>
      <c r="E250" s="32">
        <f>E249/100</f>
        <v>9.4720000000000013</v>
      </c>
      <c r="F250" s="32"/>
      <c r="G250" s="32"/>
      <c r="H250" s="33">
        <f>H249/100</f>
        <v>11.0456</v>
      </c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</row>
    <row r="251" spans="1:19" ht="15.75" thickBot="1" x14ac:dyDescent="0.3">
      <c r="A251" s="5" t="s">
        <v>55</v>
      </c>
      <c r="B251" s="37">
        <v>50</v>
      </c>
      <c r="C251" s="6">
        <v>5</v>
      </c>
      <c r="D251" s="6">
        <v>62</v>
      </c>
      <c r="E251" s="37">
        <f>D251*C251/100</f>
        <v>3.1</v>
      </c>
      <c r="F251" s="37">
        <v>50</v>
      </c>
      <c r="G251" s="6">
        <v>5</v>
      </c>
      <c r="H251" s="38">
        <f>G251*D251/100</f>
        <v>3.1</v>
      </c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</row>
    <row r="252" spans="1:19" ht="15.75" thickBot="1" x14ac:dyDescent="0.3">
      <c r="A252" s="34" t="s">
        <v>56</v>
      </c>
      <c r="B252" s="13">
        <v>20</v>
      </c>
      <c r="C252" s="13">
        <v>2</v>
      </c>
      <c r="D252" s="13">
        <v>117</v>
      </c>
      <c r="E252" s="37">
        <f>D252*C252/100</f>
        <v>2.34</v>
      </c>
      <c r="F252" s="32">
        <v>20</v>
      </c>
      <c r="G252" s="13">
        <v>2</v>
      </c>
      <c r="H252" s="39">
        <f>D252*G252/100</f>
        <v>2.34</v>
      </c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</row>
    <row r="253" spans="1:19" x14ac:dyDescent="0.25">
      <c r="A253" s="10" t="s">
        <v>51</v>
      </c>
      <c r="B253" s="3">
        <v>200</v>
      </c>
      <c r="C253" s="3"/>
      <c r="D253" s="3"/>
      <c r="E253" s="3"/>
      <c r="F253" s="3">
        <v>200</v>
      </c>
      <c r="G253" s="2"/>
      <c r="H253" s="9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</row>
    <row r="254" spans="1:19" x14ac:dyDescent="0.25">
      <c r="A254" s="8" t="s">
        <v>134</v>
      </c>
      <c r="B254" s="2">
        <v>1</v>
      </c>
      <c r="C254" s="2">
        <f>B254*0.1</f>
        <v>0.1</v>
      </c>
      <c r="D254" s="2">
        <v>650</v>
      </c>
      <c r="E254" s="2">
        <f>D254*C254</f>
        <v>65</v>
      </c>
      <c r="F254" s="2">
        <v>1</v>
      </c>
      <c r="G254" s="2">
        <f>C254</f>
        <v>0.1</v>
      </c>
      <c r="H254" s="2">
        <f>G254*D254</f>
        <v>65</v>
      </c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</row>
    <row r="255" spans="1:19" x14ac:dyDescent="0.25">
      <c r="A255" s="8" t="s">
        <v>2</v>
      </c>
      <c r="B255" s="2">
        <v>11</v>
      </c>
      <c r="C255" s="2">
        <f t="shared" ref="C255" si="79">B255*0.1</f>
        <v>1.1000000000000001</v>
      </c>
      <c r="D255" s="2">
        <v>85.8</v>
      </c>
      <c r="E255" s="2">
        <f>D255*C255</f>
        <v>94.38000000000001</v>
      </c>
      <c r="F255" s="2">
        <v>11</v>
      </c>
      <c r="G255" s="2">
        <f t="shared" ref="G255" si="80">C255</f>
        <v>1.1000000000000001</v>
      </c>
      <c r="H255" s="2">
        <f t="shared" ref="H255" si="81">G255*D255</f>
        <v>94.38000000000001</v>
      </c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</row>
    <row r="256" spans="1:19" x14ac:dyDescent="0.25">
      <c r="A256" s="8"/>
      <c r="B256" s="2"/>
      <c r="C256" s="2"/>
      <c r="D256" s="2"/>
      <c r="E256" s="2">
        <f>SUM(E254:E255)</f>
        <v>159.38</v>
      </c>
      <c r="F256" s="2"/>
      <c r="G256" s="2"/>
      <c r="H256" s="2">
        <f>SUM(H254:H255)</f>
        <v>159.38</v>
      </c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</row>
    <row r="257" spans="1:19" x14ac:dyDescent="0.25">
      <c r="A257" s="23"/>
      <c r="B257" s="4"/>
      <c r="C257" s="4"/>
      <c r="D257" s="4"/>
      <c r="E257" s="22">
        <f>E256/100</f>
        <v>1.5937999999999999</v>
      </c>
      <c r="F257" s="4"/>
      <c r="G257" s="4"/>
      <c r="H257" s="24">
        <f>H256/100</f>
        <v>1.5937999999999999</v>
      </c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</row>
    <row r="258" spans="1:19" ht="15.75" thickBot="1" x14ac:dyDescent="0.3">
      <c r="A258" s="21" t="s">
        <v>50</v>
      </c>
      <c r="B258" s="11"/>
      <c r="C258" s="11"/>
      <c r="D258" s="11"/>
      <c r="E258" s="94">
        <f>E222+E234+E244+E250+E251+E252+E257</f>
        <v>110.4885</v>
      </c>
      <c r="F258" s="25"/>
      <c r="G258" s="25"/>
      <c r="H258" s="42">
        <f>H257+H252+H251+H250+H244+H234+H222</f>
        <v>132.34029999999998</v>
      </c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</row>
    <row r="259" spans="1:19" ht="16.5" thickBot="1" x14ac:dyDescent="0.3">
      <c r="A259" s="367" t="s">
        <v>57</v>
      </c>
      <c r="B259" s="368"/>
      <c r="C259" s="368"/>
      <c r="D259" s="368"/>
      <c r="E259" s="368"/>
      <c r="F259" s="368"/>
      <c r="G259" s="368"/>
      <c r="H259" s="369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</row>
    <row r="260" spans="1:19" x14ac:dyDescent="0.25">
      <c r="A260" s="359" t="s">
        <v>15</v>
      </c>
      <c r="B260" s="365" t="s">
        <v>86</v>
      </c>
      <c r="C260" s="365"/>
      <c r="D260" s="365"/>
      <c r="E260" s="365"/>
      <c r="F260" s="365" t="s">
        <v>85</v>
      </c>
      <c r="G260" s="365"/>
      <c r="H260" s="366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</row>
    <row r="261" spans="1:19" ht="30.75" thickBot="1" x14ac:dyDescent="0.3">
      <c r="A261" s="359"/>
      <c r="B261" s="16" t="s">
        <v>73</v>
      </c>
      <c r="C261" s="44" t="s">
        <v>5</v>
      </c>
      <c r="D261" s="44" t="s">
        <v>6</v>
      </c>
      <c r="E261" s="44" t="s">
        <v>13</v>
      </c>
      <c r="F261" s="16" t="s">
        <v>73</v>
      </c>
      <c r="G261" s="44" t="s">
        <v>14</v>
      </c>
      <c r="H261" s="45" t="s">
        <v>13</v>
      </c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</row>
    <row r="262" spans="1:19" x14ac:dyDescent="0.25">
      <c r="A262" s="47" t="s">
        <v>97</v>
      </c>
      <c r="B262" s="54">
        <v>200</v>
      </c>
      <c r="C262" s="54"/>
      <c r="D262" s="54"/>
      <c r="E262" s="54"/>
      <c r="F262" s="54">
        <v>250</v>
      </c>
      <c r="G262" s="6"/>
      <c r="H262" s="7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</row>
    <row r="263" spans="1:19" x14ac:dyDescent="0.25">
      <c r="A263" s="8" t="s">
        <v>42</v>
      </c>
      <c r="B263" s="2">
        <v>176</v>
      </c>
      <c r="C263" s="2">
        <v>17.600000000000001</v>
      </c>
      <c r="D263" s="2">
        <v>270</v>
      </c>
      <c r="E263" s="2">
        <f>D263*C263</f>
        <v>4752</v>
      </c>
      <c r="F263" s="2">
        <v>220</v>
      </c>
      <c r="G263" s="2">
        <v>22</v>
      </c>
      <c r="H263" s="9">
        <f>G263*D263</f>
        <v>5940</v>
      </c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</row>
    <row r="264" spans="1:19" x14ac:dyDescent="0.25">
      <c r="A264" s="8" t="s">
        <v>1</v>
      </c>
      <c r="B264" s="2">
        <v>2</v>
      </c>
      <c r="C264" s="2">
        <v>0.2</v>
      </c>
      <c r="D264" s="2">
        <v>27</v>
      </c>
      <c r="E264" s="2">
        <f t="shared" ref="E264:E265" si="82">D264*C264</f>
        <v>5.4</v>
      </c>
      <c r="F264" s="2">
        <v>3</v>
      </c>
      <c r="G264" s="2">
        <v>0.3</v>
      </c>
      <c r="H264" s="9">
        <f t="shared" ref="H264:H265" si="83">G264*D264</f>
        <v>8.1</v>
      </c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</row>
    <row r="265" spans="1:19" x14ac:dyDescent="0.25">
      <c r="A265" s="8" t="s">
        <v>68</v>
      </c>
      <c r="B265" s="2">
        <v>10</v>
      </c>
      <c r="C265" s="2">
        <v>1</v>
      </c>
      <c r="D265" s="2">
        <v>620</v>
      </c>
      <c r="E265" s="2">
        <f t="shared" si="82"/>
        <v>620</v>
      </c>
      <c r="F265" s="2">
        <v>10</v>
      </c>
      <c r="G265" s="2">
        <v>1</v>
      </c>
      <c r="H265" s="9">
        <f t="shared" si="83"/>
        <v>620</v>
      </c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</row>
    <row r="266" spans="1:19" ht="15.75" thickBot="1" x14ac:dyDescent="0.3">
      <c r="A266" s="14"/>
      <c r="B266" s="4"/>
      <c r="C266" s="4"/>
      <c r="D266" s="4"/>
      <c r="E266" s="4">
        <f>SUM(E263:E265)</f>
        <v>5377.4</v>
      </c>
      <c r="F266" s="4"/>
      <c r="G266" s="4"/>
      <c r="H266" s="15">
        <f>SUM(H263:H265)</f>
        <v>6568.1</v>
      </c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</row>
    <row r="267" spans="1:19" ht="15.75" thickBot="1" x14ac:dyDescent="0.3">
      <c r="A267" s="51"/>
      <c r="B267" s="50"/>
      <c r="C267" s="50"/>
      <c r="D267" s="50"/>
      <c r="E267" s="97">
        <f>E266/100</f>
        <v>53.773999999999994</v>
      </c>
      <c r="F267" s="50"/>
      <c r="G267" s="50"/>
      <c r="H267" s="95">
        <f>H266/100</f>
        <v>65.680999999999997</v>
      </c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</row>
    <row r="268" spans="1:19" x14ac:dyDescent="0.25">
      <c r="A268" s="76" t="s">
        <v>202</v>
      </c>
      <c r="B268" s="75">
        <v>40</v>
      </c>
      <c r="C268" s="75">
        <f>B268*0.1</f>
        <v>4</v>
      </c>
      <c r="D268" s="75">
        <v>430</v>
      </c>
      <c r="E268" s="169">
        <f>D268*C268/100</f>
        <v>17.2</v>
      </c>
      <c r="F268" s="75">
        <v>40</v>
      </c>
      <c r="G268" s="75">
        <f>F268*0.1</f>
        <v>4</v>
      </c>
      <c r="H268" s="170">
        <f>G268*D268/100</f>
        <v>17.2</v>
      </c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</row>
    <row r="269" spans="1:19" x14ac:dyDescent="0.25">
      <c r="A269" s="87" t="s">
        <v>196</v>
      </c>
      <c r="B269" s="35">
        <v>40</v>
      </c>
      <c r="C269" s="35"/>
      <c r="D269" s="35"/>
      <c r="E269" s="35"/>
      <c r="F269" s="35">
        <v>40</v>
      </c>
      <c r="G269" s="29"/>
      <c r="H269" s="61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</row>
    <row r="270" spans="1:19" x14ac:dyDescent="0.25">
      <c r="A270" s="8" t="s">
        <v>192</v>
      </c>
      <c r="B270" s="2">
        <v>42</v>
      </c>
      <c r="C270" s="2">
        <f>B270*0.1</f>
        <v>4.2</v>
      </c>
      <c r="D270" s="2">
        <v>170</v>
      </c>
      <c r="E270" s="2">
        <f>D270*C270</f>
        <v>714</v>
      </c>
      <c r="F270" s="2">
        <v>42</v>
      </c>
      <c r="G270" s="2">
        <f>F270*0.1</f>
        <v>4.2</v>
      </c>
      <c r="H270" s="9">
        <f>G270*D270</f>
        <v>714</v>
      </c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</row>
    <row r="271" spans="1:19" ht="15.75" thickBot="1" x14ac:dyDescent="0.3">
      <c r="A271" s="12"/>
      <c r="B271" s="13"/>
      <c r="C271" s="13"/>
      <c r="D271" s="13"/>
      <c r="E271" s="41">
        <f>E270/100</f>
        <v>7.14</v>
      </c>
      <c r="F271" s="32"/>
      <c r="G271" s="32"/>
      <c r="H271" s="53">
        <f>H270/100</f>
        <v>7.14</v>
      </c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</row>
    <row r="272" spans="1:19" ht="15.75" thickBot="1" x14ac:dyDescent="0.3"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</row>
    <row r="273" spans="1:20" ht="15.75" thickBot="1" x14ac:dyDescent="0.3">
      <c r="A273" s="5" t="s">
        <v>55</v>
      </c>
      <c r="B273" s="62">
        <v>30</v>
      </c>
      <c r="C273" s="6">
        <f>B273*100/1000</f>
        <v>3</v>
      </c>
      <c r="D273" s="6">
        <v>62</v>
      </c>
      <c r="E273" s="37">
        <f>C273*D273/100</f>
        <v>1.86</v>
      </c>
      <c r="F273" s="62">
        <v>30</v>
      </c>
      <c r="G273" s="6">
        <v>3</v>
      </c>
      <c r="H273" s="38">
        <f>G273*D273/100</f>
        <v>1.86</v>
      </c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</row>
    <row r="274" spans="1:20" x14ac:dyDescent="0.25">
      <c r="A274" s="5" t="s">
        <v>197</v>
      </c>
      <c r="B274" s="37">
        <v>200</v>
      </c>
      <c r="C274" s="37"/>
      <c r="D274" s="37"/>
      <c r="E274" s="37"/>
      <c r="F274" s="37">
        <v>200</v>
      </c>
      <c r="G274" s="6"/>
      <c r="H274" s="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</row>
    <row r="275" spans="1:20" x14ac:dyDescent="0.25">
      <c r="A275" s="8" t="s">
        <v>134</v>
      </c>
      <c r="B275" s="2">
        <v>1</v>
      </c>
      <c r="C275" s="2">
        <f>B275*0.1</f>
        <v>0.1</v>
      </c>
      <c r="D275" s="2">
        <v>650</v>
      </c>
      <c r="E275" s="2">
        <f>C275*D275:D276</f>
        <v>65</v>
      </c>
      <c r="F275" s="2">
        <v>1</v>
      </c>
      <c r="G275" s="2">
        <f>F275*0.1</f>
        <v>0.1</v>
      </c>
      <c r="H275" s="9">
        <f>G275*D275</f>
        <v>65</v>
      </c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</row>
    <row r="276" spans="1:20" x14ac:dyDescent="0.25">
      <c r="A276" s="8" t="s">
        <v>72</v>
      </c>
      <c r="B276" s="2">
        <v>6</v>
      </c>
      <c r="C276" s="2">
        <f>B276*0.1</f>
        <v>0.60000000000000009</v>
      </c>
      <c r="D276" s="2">
        <v>320</v>
      </c>
      <c r="E276" s="2">
        <f t="shared" ref="E276:E277" si="84">C276*D276:D277</f>
        <v>192.00000000000003</v>
      </c>
      <c r="F276" s="2">
        <v>6</v>
      </c>
      <c r="G276" s="2">
        <f t="shared" ref="G276:G277" si="85">F276*0.1</f>
        <v>0.60000000000000009</v>
      </c>
      <c r="H276" s="9">
        <f t="shared" ref="H276:H277" si="86">G276*D276</f>
        <v>192.00000000000003</v>
      </c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</row>
    <row r="277" spans="1:20" x14ac:dyDescent="0.25">
      <c r="A277" s="8" t="s">
        <v>2</v>
      </c>
      <c r="B277" s="2">
        <v>11</v>
      </c>
      <c r="C277" s="2">
        <f>B277*0.1</f>
        <v>1.1000000000000001</v>
      </c>
      <c r="D277" s="2">
        <v>85.8</v>
      </c>
      <c r="E277" s="2">
        <f t="shared" si="84"/>
        <v>94.38000000000001</v>
      </c>
      <c r="F277" s="2">
        <v>11</v>
      </c>
      <c r="G277" s="2">
        <f t="shared" si="85"/>
        <v>1.1000000000000001</v>
      </c>
      <c r="H277" s="9">
        <f t="shared" si="86"/>
        <v>94.38000000000001</v>
      </c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</row>
    <row r="278" spans="1:20" x14ac:dyDescent="0.25">
      <c r="A278" s="14"/>
      <c r="B278" s="4"/>
      <c r="C278" s="4"/>
      <c r="D278" s="4"/>
      <c r="E278" s="4">
        <f>SUM(E275:E277)</f>
        <v>351.38</v>
      </c>
      <c r="F278" s="4"/>
      <c r="G278" s="4"/>
      <c r="H278" s="15">
        <f>SUM(H275:H277)</f>
        <v>351.38</v>
      </c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</row>
    <row r="279" spans="1:20" ht="15.75" thickBot="1" x14ac:dyDescent="0.3">
      <c r="A279" s="12"/>
      <c r="B279" s="13"/>
      <c r="C279" s="13"/>
      <c r="D279" s="13"/>
      <c r="E279" s="32">
        <f>E278/100</f>
        <v>3.5137999999999998</v>
      </c>
      <c r="F279" s="32"/>
      <c r="G279" s="32"/>
      <c r="H279" s="33">
        <f>H278/100</f>
        <v>3.5137999999999998</v>
      </c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</row>
    <row r="280" spans="1:20" ht="15.75" thickBot="1" x14ac:dyDescent="0.3">
      <c r="A280" s="21" t="s">
        <v>50</v>
      </c>
      <c r="B280" s="11"/>
      <c r="C280" s="11"/>
      <c r="D280" s="11"/>
      <c r="E280" s="26">
        <f>E267+E271+E273+E279+E268</f>
        <v>83.487799999999993</v>
      </c>
      <c r="F280" s="11"/>
      <c r="G280" s="11"/>
      <c r="H280" s="27">
        <f>H267+H271+H273+H279+H268</f>
        <v>95.394800000000004</v>
      </c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</row>
    <row r="281" spans="1:20" x14ac:dyDescent="0.25">
      <c r="A281" s="362" t="s">
        <v>16</v>
      </c>
      <c r="B281" s="363" t="s">
        <v>86</v>
      </c>
      <c r="C281" s="363"/>
      <c r="D281" s="363"/>
      <c r="E281" s="363"/>
      <c r="F281" s="363" t="s">
        <v>85</v>
      </c>
      <c r="G281" s="363"/>
      <c r="H281" s="364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</row>
    <row r="282" spans="1:20" ht="30.75" thickBot="1" x14ac:dyDescent="0.3">
      <c r="A282" s="359"/>
      <c r="B282" s="16" t="s">
        <v>73</v>
      </c>
      <c r="C282" s="44" t="s">
        <v>5</v>
      </c>
      <c r="D282" s="44" t="s">
        <v>6</v>
      </c>
      <c r="E282" s="44" t="s">
        <v>13</v>
      </c>
      <c r="F282" s="16" t="s">
        <v>73</v>
      </c>
      <c r="G282" s="44" t="s">
        <v>14</v>
      </c>
      <c r="H282" s="45" t="s">
        <v>13</v>
      </c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</row>
    <row r="283" spans="1:20" x14ac:dyDescent="0.25">
      <c r="A283" s="46" t="s">
        <v>125</v>
      </c>
      <c r="B283" s="37">
        <v>60</v>
      </c>
      <c r="C283" s="37"/>
      <c r="D283" s="37"/>
      <c r="E283" s="37"/>
      <c r="F283" s="37">
        <v>100</v>
      </c>
      <c r="G283" s="6"/>
      <c r="H283" s="7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</row>
    <row r="284" spans="1:20" x14ac:dyDescent="0.25">
      <c r="A284" s="8" t="s">
        <v>126</v>
      </c>
      <c r="B284" s="2">
        <v>70</v>
      </c>
      <c r="C284" s="2">
        <f>B284*0.1</f>
        <v>7</v>
      </c>
      <c r="D284" s="2">
        <v>84</v>
      </c>
      <c r="E284" s="2">
        <f>D284*C284</f>
        <v>588</v>
      </c>
      <c r="F284" s="2">
        <v>116</v>
      </c>
      <c r="G284" s="2">
        <f>F284*0.1</f>
        <v>11.600000000000001</v>
      </c>
      <c r="H284" s="9">
        <f>G284*D284</f>
        <v>974.40000000000009</v>
      </c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</row>
    <row r="285" spans="1:20" x14ac:dyDescent="0.25">
      <c r="A285" s="8" t="s">
        <v>127</v>
      </c>
      <c r="B285" s="2">
        <v>6.3</v>
      </c>
      <c r="C285" s="2">
        <f t="shared" ref="C285:C288" si="87">B285*0.1</f>
        <v>0.63</v>
      </c>
      <c r="D285" s="2">
        <v>49</v>
      </c>
      <c r="E285" s="2">
        <f t="shared" ref="E285:E288" si="88">D285*C285</f>
        <v>30.87</v>
      </c>
      <c r="F285" s="2">
        <v>8.8000000000000007</v>
      </c>
      <c r="G285" s="2">
        <f t="shared" ref="G285:G288" si="89">F285*0.1</f>
        <v>0.88000000000000012</v>
      </c>
      <c r="H285" s="9">
        <f t="shared" ref="H285:H288" si="90">G285*D285</f>
        <v>43.120000000000005</v>
      </c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</row>
    <row r="286" spans="1:20" x14ac:dyDescent="0.25">
      <c r="A286" s="8" t="s">
        <v>128</v>
      </c>
      <c r="B286" s="2">
        <v>20</v>
      </c>
      <c r="C286" s="2">
        <f t="shared" si="87"/>
        <v>2</v>
      </c>
      <c r="D286" s="2">
        <v>190</v>
      </c>
      <c r="E286" s="2">
        <f t="shared" si="88"/>
        <v>380</v>
      </c>
      <c r="F286" s="2">
        <v>30</v>
      </c>
      <c r="G286" s="2">
        <f t="shared" si="89"/>
        <v>3</v>
      </c>
      <c r="H286" s="9">
        <f t="shared" si="90"/>
        <v>570</v>
      </c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</row>
    <row r="287" spans="1:20" x14ac:dyDescent="0.25">
      <c r="A287" s="8" t="s">
        <v>67</v>
      </c>
      <c r="B287" s="2">
        <v>3</v>
      </c>
      <c r="C287" s="2">
        <f t="shared" si="87"/>
        <v>0.30000000000000004</v>
      </c>
      <c r="D287" s="2">
        <v>138</v>
      </c>
      <c r="E287" s="2">
        <f t="shared" si="88"/>
        <v>41.400000000000006</v>
      </c>
      <c r="F287" s="2">
        <v>3</v>
      </c>
      <c r="G287" s="2">
        <f t="shared" si="89"/>
        <v>0.30000000000000004</v>
      </c>
      <c r="H287" s="9">
        <f t="shared" si="90"/>
        <v>41.400000000000006</v>
      </c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</row>
    <row r="288" spans="1:20" x14ac:dyDescent="0.25">
      <c r="A288" s="8" t="s">
        <v>1</v>
      </c>
      <c r="B288" s="2">
        <v>2</v>
      </c>
      <c r="C288" s="2">
        <f t="shared" si="87"/>
        <v>0.2</v>
      </c>
      <c r="D288" s="2">
        <v>27</v>
      </c>
      <c r="E288" s="2">
        <f t="shared" si="88"/>
        <v>5.4</v>
      </c>
      <c r="F288" s="2">
        <v>2</v>
      </c>
      <c r="G288" s="2">
        <f t="shared" si="89"/>
        <v>0.2</v>
      </c>
      <c r="H288" s="9">
        <f t="shared" si="90"/>
        <v>5.4</v>
      </c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</row>
    <row r="289" spans="1:20" x14ac:dyDescent="0.25">
      <c r="A289" s="14"/>
      <c r="B289" s="4"/>
      <c r="C289" s="4"/>
      <c r="D289" s="4"/>
      <c r="E289" s="4">
        <f>SUM(E284:E288)</f>
        <v>1045.67</v>
      </c>
      <c r="F289" s="4"/>
      <c r="G289" s="4"/>
      <c r="H289" s="4">
        <f>SUM(H284:H288)</f>
        <v>1634.3200000000002</v>
      </c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0" ht="15.75" thickBot="1" x14ac:dyDescent="0.3">
      <c r="A290" s="12"/>
      <c r="B290" s="13"/>
      <c r="C290" s="13"/>
      <c r="D290" s="13"/>
      <c r="E290" s="41">
        <f>E289/100</f>
        <v>10.456700000000001</v>
      </c>
      <c r="F290" s="13"/>
      <c r="G290" s="13"/>
      <c r="H290" s="53">
        <f>H289/100</f>
        <v>16.343200000000003</v>
      </c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</row>
    <row r="291" spans="1:20" ht="29.25" x14ac:dyDescent="0.25">
      <c r="A291" s="46" t="s">
        <v>89</v>
      </c>
      <c r="B291" s="37">
        <v>250</v>
      </c>
      <c r="C291" s="37"/>
      <c r="D291" s="37"/>
      <c r="E291" s="37"/>
      <c r="F291" s="37">
        <v>250</v>
      </c>
      <c r="G291" s="6"/>
      <c r="H291" s="7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</row>
    <row r="292" spans="1:20" x14ac:dyDescent="0.25">
      <c r="A292" s="8" t="s">
        <v>17</v>
      </c>
      <c r="B292" s="2">
        <v>70.400000000000006</v>
      </c>
      <c r="C292" s="2">
        <f>B292*0.1</f>
        <v>7.0400000000000009</v>
      </c>
      <c r="D292" s="2">
        <v>69</v>
      </c>
      <c r="E292" s="2">
        <f>D292*C292</f>
        <v>485.76000000000005</v>
      </c>
      <c r="F292" s="2">
        <f>B292</f>
        <v>70.400000000000006</v>
      </c>
      <c r="G292" s="2">
        <f t="shared" ref="G292:G298" si="91">C292</f>
        <v>7.0400000000000009</v>
      </c>
      <c r="H292" s="9">
        <f>G292*D292</f>
        <v>485.76000000000005</v>
      </c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</row>
    <row r="293" spans="1:20" x14ac:dyDescent="0.25">
      <c r="A293" s="8" t="s">
        <v>18</v>
      </c>
      <c r="B293" s="2">
        <v>60</v>
      </c>
      <c r="C293" s="2">
        <f t="shared" ref="C293:C299" si="92">B293*0.1</f>
        <v>6</v>
      </c>
      <c r="D293" s="2">
        <v>49</v>
      </c>
      <c r="E293" s="2">
        <f t="shared" ref="E293:E299" si="93">D293*C293</f>
        <v>294</v>
      </c>
      <c r="F293" s="2">
        <f t="shared" ref="F293:F299" si="94">B293</f>
        <v>60</v>
      </c>
      <c r="G293" s="2">
        <f t="shared" si="91"/>
        <v>6</v>
      </c>
      <c r="H293" s="9">
        <f t="shared" ref="H293:H299" si="95">G293*D293</f>
        <v>294</v>
      </c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</row>
    <row r="294" spans="1:20" x14ac:dyDescent="0.25">
      <c r="A294" s="8" t="s">
        <v>19</v>
      </c>
      <c r="B294" s="2">
        <v>15</v>
      </c>
      <c r="C294" s="2">
        <f t="shared" si="92"/>
        <v>1.5</v>
      </c>
      <c r="D294" s="2">
        <v>72</v>
      </c>
      <c r="E294" s="2">
        <f t="shared" si="93"/>
        <v>108</v>
      </c>
      <c r="F294" s="2">
        <f t="shared" si="94"/>
        <v>15</v>
      </c>
      <c r="G294" s="2">
        <f t="shared" si="91"/>
        <v>1.5</v>
      </c>
      <c r="H294" s="9">
        <f t="shared" si="95"/>
        <v>108</v>
      </c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</row>
    <row r="295" spans="1:20" x14ac:dyDescent="0.25">
      <c r="A295" s="8" t="s">
        <v>25</v>
      </c>
      <c r="B295" s="2">
        <v>13.5</v>
      </c>
      <c r="C295" s="2">
        <f t="shared" si="92"/>
        <v>1.35</v>
      </c>
      <c r="D295" s="2">
        <v>49</v>
      </c>
      <c r="E295" s="2">
        <f t="shared" si="93"/>
        <v>66.150000000000006</v>
      </c>
      <c r="F295" s="2">
        <f t="shared" si="94"/>
        <v>13.5</v>
      </c>
      <c r="G295" s="2">
        <f t="shared" si="91"/>
        <v>1.35</v>
      </c>
      <c r="H295" s="9">
        <f t="shared" si="95"/>
        <v>66.150000000000006</v>
      </c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</row>
    <row r="296" spans="1:20" x14ac:dyDescent="0.25">
      <c r="A296" s="8" t="s">
        <v>22</v>
      </c>
      <c r="B296" s="2">
        <v>10</v>
      </c>
      <c r="C296" s="2">
        <f t="shared" si="92"/>
        <v>1</v>
      </c>
      <c r="D296" s="2">
        <v>196</v>
      </c>
      <c r="E296" s="2">
        <f t="shared" si="93"/>
        <v>196</v>
      </c>
      <c r="F296" s="2">
        <f t="shared" si="94"/>
        <v>10</v>
      </c>
      <c r="G296" s="2">
        <f t="shared" si="91"/>
        <v>1</v>
      </c>
      <c r="H296" s="9">
        <f t="shared" si="95"/>
        <v>196</v>
      </c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</row>
    <row r="297" spans="1:20" x14ac:dyDescent="0.25">
      <c r="A297" s="8" t="s">
        <v>1</v>
      </c>
      <c r="B297" s="2">
        <v>2</v>
      </c>
      <c r="C297" s="2">
        <f t="shared" si="92"/>
        <v>0.2</v>
      </c>
      <c r="D297" s="2">
        <v>27</v>
      </c>
      <c r="E297" s="2">
        <f t="shared" si="93"/>
        <v>5.4</v>
      </c>
      <c r="F297" s="2">
        <f t="shared" si="94"/>
        <v>2</v>
      </c>
      <c r="G297" s="2">
        <f t="shared" si="91"/>
        <v>0.2</v>
      </c>
      <c r="H297" s="9">
        <f t="shared" si="95"/>
        <v>5.4</v>
      </c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</row>
    <row r="298" spans="1:20" x14ac:dyDescent="0.25">
      <c r="A298" s="8" t="s">
        <v>24</v>
      </c>
      <c r="B298" s="2">
        <v>40</v>
      </c>
      <c r="C298" s="2">
        <f t="shared" si="92"/>
        <v>4</v>
      </c>
      <c r="D298" s="2">
        <v>729</v>
      </c>
      <c r="E298" s="2">
        <f t="shared" si="93"/>
        <v>2916</v>
      </c>
      <c r="F298" s="2">
        <f t="shared" si="94"/>
        <v>40</v>
      </c>
      <c r="G298" s="2">
        <f t="shared" si="91"/>
        <v>4</v>
      </c>
      <c r="H298" s="9">
        <f t="shared" si="95"/>
        <v>2916</v>
      </c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</row>
    <row r="299" spans="1:20" x14ac:dyDescent="0.25">
      <c r="A299" s="8" t="s">
        <v>67</v>
      </c>
      <c r="B299" s="2">
        <v>4.5</v>
      </c>
      <c r="C299" s="2">
        <f t="shared" si="92"/>
        <v>0.45</v>
      </c>
      <c r="D299" s="2">
        <v>138</v>
      </c>
      <c r="E299" s="2">
        <f t="shared" si="93"/>
        <v>62.1</v>
      </c>
      <c r="F299" s="2">
        <f t="shared" si="94"/>
        <v>4.5</v>
      </c>
      <c r="G299" s="2">
        <f>C299</f>
        <v>0.45</v>
      </c>
      <c r="H299" s="9">
        <f t="shared" si="95"/>
        <v>62.1</v>
      </c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</row>
    <row r="300" spans="1:20" ht="15.75" thickBot="1" x14ac:dyDescent="0.3">
      <c r="A300" s="14"/>
      <c r="B300" s="4"/>
      <c r="C300" s="4"/>
      <c r="D300" s="4"/>
      <c r="E300" s="4">
        <f>SUM(E292:E299)</f>
        <v>4133.41</v>
      </c>
      <c r="F300" s="4"/>
      <c r="G300" s="4"/>
      <c r="H300" s="15">
        <f>SUM(H292:H299)</f>
        <v>4133.41</v>
      </c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</row>
    <row r="301" spans="1:20" ht="15.75" thickBot="1" x14ac:dyDescent="0.3">
      <c r="A301" s="51"/>
      <c r="B301" s="50"/>
      <c r="C301" s="50"/>
      <c r="D301" s="50"/>
      <c r="E301" s="97">
        <f>E300/100</f>
        <v>41.334099999999999</v>
      </c>
      <c r="F301" s="50"/>
      <c r="G301" s="50"/>
      <c r="H301" s="52">
        <f>H300/100</f>
        <v>41.334099999999999</v>
      </c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</row>
    <row r="302" spans="1:20" ht="29.25" x14ac:dyDescent="0.25">
      <c r="A302" s="47" t="s">
        <v>206</v>
      </c>
      <c r="B302" s="90" t="s">
        <v>137</v>
      </c>
      <c r="C302" s="54"/>
      <c r="D302" s="54"/>
      <c r="E302" s="54"/>
      <c r="F302" s="54" t="s">
        <v>137</v>
      </c>
      <c r="G302" s="6"/>
      <c r="H302" s="7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</row>
    <row r="303" spans="1:20" x14ac:dyDescent="0.25">
      <c r="A303" s="8" t="s">
        <v>24</v>
      </c>
      <c r="B303" s="2">
        <v>63.8</v>
      </c>
      <c r="C303" s="2">
        <f>B303*0.1</f>
        <v>6.38</v>
      </c>
      <c r="D303" s="2">
        <v>729</v>
      </c>
      <c r="E303" s="2">
        <f>D303*C303</f>
        <v>4651.0199999999995</v>
      </c>
      <c r="F303" s="2">
        <v>63.8</v>
      </c>
      <c r="G303" s="2">
        <f>F303*0.1</f>
        <v>6.38</v>
      </c>
      <c r="H303" s="9">
        <f>G303*D303</f>
        <v>4651.0199999999995</v>
      </c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</row>
    <row r="304" spans="1:20" x14ac:dyDescent="0.25">
      <c r="A304" s="8" t="s">
        <v>10</v>
      </c>
      <c r="B304" s="2">
        <v>13.3</v>
      </c>
      <c r="C304" s="2">
        <f t="shared" ref="C304:C311" si="96">B304*0.1</f>
        <v>1.33</v>
      </c>
      <c r="D304" s="2">
        <v>62</v>
      </c>
      <c r="E304" s="2">
        <f t="shared" ref="E304:E311" si="97">D304*C304</f>
        <v>82.460000000000008</v>
      </c>
      <c r="F304" s="2">
        <v>13.3</v>
      </c>
      <c r="G304" s="2">
        <f t="shared" ref="G304:G311" si="98">F304*0.1</f>
        <v>1.33</v>
      </c>
      <c r="H304" s="9">
        <f t="shared" ref="H304:H311" si="99">G304*D304</f>
        <v>82.460000000000008</v>
      </c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</row>
    <row r="305" spans="1:20" x14ac:dyDescent="0.25">
      <c r="A305" s="8" t="s">
        <v>25</v>
      </c>
      <c r="B305" s="2">
        <v>41.8</v>
      </c>
      <c r="C305" s="2">
        <f t="shared" si="96"/>
        <v>4.18</v>
      </c>
      <c r="D305" s="2">
        <v>49</v>
      </c>
      <c r="E305" s="2">
        <f t="shared" si="97"/>
        <v>204.82</v>
      </c>
      <c r="F305" s="2">
        <v>41.8</v>
      </c>
      <c r="G305" s="2">
        <f t="shared" si="98"/>
        <v>4.18</v>
      </c>
      <c r="H305" s="9">
        <f t="shared" si="99"/>
        <v>204.82</v>
      </c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</row>
    <row r="306" spans="1:20" x14ac:dyDescent="0.25">
      <c r="A306" s="8" t="s">
        <v>67</v>
      </c>
      <c r="B306" s="2">
        <v>10</v>
      </c>
      <c r="C306" s="2">
        <f t="shared" si="96"/>
        <v>1</v>
      </c>
      <c r="D306" s="2">
        <v>138</v>
      </c>
      <c r="E306" s="2">
        <f t="shared" si="97"/>
        <v>138</v>
      </c>
      <c r="F306" s="2">
        <v>10</v>
      </c>
      <c r="G306" s="2">
        <f t="shared" si="98"/>
        <v>1</v>
      </c>
      <c r="H306" s="9">
        <f t="shared" si="99"/>
        <v>138</v>
      </c>
      <c r="I306" s="168"/>
      <c r="J306" s="168"/>
      <c r="K306" s="168"/>
      <c r="L306" s="168"/>
      <c r="R306" s="168"/>
      <c r="S306" s="168"/>
      <c r="T306" s="168"/>
    </row>
    <row r="307" spans="1:20" x14ac:dyDescent="0.25">
      <c r="A307" s="8" t="s">
        <v>26</v>
      </c>
      <c r="B307" s="2">
        <v>6.6</v>
      </c>
      <c r="C307" s="2">
        <f t="shared" si="96"/>
        <v>0.66</v>
      </c>
      <c r="D307" s="2">
        <v>30</v>
      </c>
      <c r="E307" s="2">
        <f t="shared" si="97"/>
        <v>19.8</v>
      </c>
      <c r="F307" s="2">
        <v>6.6</v>
      </c>
      <c r="G307" s="2">
        <f t="shared" si="98"/>
        <v>0.66</v>
      </c>
      <c r="H307" s="9">
        <f t="shared" si="99"/>
        <v>19.8</v>
      </c>
    </row>
    <row r="308" spans="1:20" x14ac:dyDescent="0.25">
      <c r="A308" s="8" t="s">
        <v>1</v>
      </c>
      <c r="B308" s="2">
        <v>2.5</v>
      </c>
      <c r="C308" s="2">
        <f t="shared" si="96"/>
        <v>0.25</v>
      </c>
      <c r="D308" s="2">
        <v>27</v>
      </c>
      <c r="E308" s="2">
        <f t="shared" si="97"/>
        <v>6.75</v>
      </c>
      <c r="F308" s="2">
        <v>2.5</v>
      </c>
      <c r="G308" s="2">
        <f t="shared" si="98"/>
        <v>0.25</v>
      </c>
      <c r="H308" s="9">
        <f t="shared" si="99"/>
        <v>6.75</v>
      </c>
    </row>
    <row r="309" spans="1:20" x14ac:dyDescent="0.25">
      <c r="A309" s="8" t="s">
        <v>71</v>
      </c>
      <c r="B309" s="2">
        <v>3</v>
      </c>
      <c r="C309" s="2">
        <f t="shared" si="96"/>
        <v>0.30000000000000004</v>
      </c>
      <c r="D309" s="2">
        <v>132</v>
      </c>
      <c r="E309" s="2">
        <f t="shared" si="97"/>
        <v>39.600000000000009</v>
      </c>
      <c r="F309" s="2">
        <v>3</v>
      </c>
      <c r="G309" s="2">
        <f t="shared" si="98"/>
        <v>0.30000000000000004</v>
      </c>
      <c r="H309" s="9">
        <f t="shared" si="99"/>
        <v>39.600000000000009</v>
      </c>
    </row>
    <row r="310" spans="1:20" x14ac:dyDescent="0.25">
      <c r="A310" s="8" t="s">
        <v>19</v>
      </c>
      <c r="B310" s="2">
        <v>4</v>
      </c>
      <c r="C310" s="2">
        <f t="shared" si="96"/>
        <v>0.4</v>
      </c>
      <c r="D310" s="2">
        <v>72</v>
      </c>
      <c r="E310" s="2">
        <f t="shared" si="97"/>
        <v>28.8</v>
      </c>
      <c r="F310" s="2">
        <v>4</v>
      </c>
      <c r="G310" s="2">
        <f t="shared" si="98"/>
        <v>0.4</v>
      </c>
      <c r="H310" s="9">
        <f t="shared" si="99"/>
        <v>28.8</v>
      </c>
    </row>
    <row r="311" spans="1:20" x14ac:dyDescent="0.25">
      <c r="A311" s="8" t="s">
        <v>2</v>
      </c>
      <c r="B311" s="2">
        <v>0.5</v>
      </c>
      <c r="C311" s="2">
        <f t="shared" si="96"/>
        <v>0.05</v>
      </c>
      <c r="D311" s="2">
        <v>85.8</v>
      </c>
      <c r="E311" s="2">
        <f t="shared" si="97"/>
        <v>4.29</v>
      </c>
      <c r="F311" s="2">
        <v>0.5</v>
      </c>
      <c r="G311" s="2">
        <f t="shared" si="98"/>
        <v>0.05</v>
      </c>
      <c r="H311" s="9">
        <f t="shared" si="99"/>
        <v>4.29</v>
      </c>
    </row>
    <row r="312" spans="1:20" x14ac:dyDescent="0.25">
      <c r="A312" s="8"/>
      <c r="B312" s="2"/>
      <c r="C312" s="2"/>
      <c r="D312" s="2"/>
      <c r="E312" s="2">
        <f>SUM(E303:E311)</f>
        <v>5175.54</v>
      </c>
      <c r="F312" s="2"/>
      <c r="G312" s="2"/>
      <c r="H312" s="9">
        <f>SUM(H303:H311)</f>
        <v>5175.54</v>
      </c>
    </row>
    <row r="313" spans="1:20" ht="15.75" thickBot="1" x14ac:dyDescent="0.3">
      <c r="A313" s="12"/>
      <c r="B313" s="13"/>
      <c r="C313" s="13"/>
      <c r="D313" s="13"/>
      <c r="E313" s="41">
        <f>E312/100</f>
        <v>51.755400000000002</v>
      </c>
      <c r="F313" s="13"/>
      <c r="G313" s="13"/>
      <c r="H313" s="53">
        <f>H312/100</f>
        <v>51.755400000000002</v>
      </c>
    </row>
    <row r="314" spans="1:20" x14ac:dyDescent="0.25">
      <c r="A314" s="5" t="s">
        <v>27</v>
      </c>
      <c r="B314" s="37">
        <v>150</v>
      </c>
      <c r="C314" s="37"/>
      <c r="D314" s="37"/>
      <c r="E314" s="37"/>
      <c r="F314" s="37">
        <v>180</v>
      </c>
      <c r="G314" s="6"/>
      <c r="H314" s="7"/>
    </row>
    <row r="315" spans="1:20" x14ac:dyDescent="0.25">
      <c r="A315" s="8" t="s">
        <v>27</v>
      </c>
      <c r="B315" s="2">
        <v>60</v>
      </c>
      <c r="C315" s="2">
        <f>B315*0.1</f>
        <v>6</v>
      </c>
      <c r="D315" s="2">
        <v>90</v>
      </c>
      <c r="E315" s="2">
        <f>D315*C315</f>
        <v>540</v>
      </c>
      <c r="F315" s="2">
        <v>71.400000000000006</v>
      </c>
      <c r="G315" s="2">
        <f>F315*0.1</f>
        <v>7.1400000000000006</v>
      </c>
      <c r="H315" s="9">
        <f>G315*D315</f>
        <v>642.6</v>
      </c>
    </row>
    <row r="316" spans="1:20" x14ac:dyDescent="0.25">
      <c r="A316" s="8" t="s">
        <v>1</v>
      </c>
      <c r="B316" s="2">
        <v>2</v>
      </c>
      <c r="C316" s="2">
        <f t="shared" ref="C316:C317" si="100">B316*0.1</f>
        <v>0.2</v>
      </c>
      <c r="D316" s="2">
        <v>27</v>
      </c>
      <c r="E316" s="2">
        <f t="shared" ref="E316:E317" si="101">D316*C316</f>
        <v>5.4</v>
      </c>
      <c r="F316" s="2">
        <v>3</v>
      </c>
      <c r="G316" s="2">
        <f t="shared" ref="G316:G317" si="102">F316*0.1</f>
        <v>0.30000000000000004</v>
      </c>
      <c r="H316" s="9">
        <f t="shared" ref="H316:H317" si="103">G316*D316</f>
        <v>8.1000000000000014</v>
      </c>
    </row>
    <row r="317" spans="1:20" x14ac:dyDescent="0.25">
      <c r="A317" s="8" t="s">
        <v>68</v>
      </c>
      <c r="B317" s="2">
        <v>6</v>
      </c>
      <c r="C317" s="2">
        <f t="shared" si="100"/>
        <v>0.60000000000000009</v>
      </c>
      <c r="D317" s="2">
        <v>620</v>
      </c>
      <c r="E317" s="2">
        <f t="shared" si="101"/>
        <v>372.00000000000006</v>
      </c>
      <c r="F317" s="2">
        <v>7.6</v>
      </c>
      <c r="G317" s="2">
        <f t="shared" si="102"/>
        <v>0.76</v>
      </c>
      <c r="H317" s="9">
        <f t="shared" si="103"/>
        <v>471.2</v>
      </c>
    </row>
    <row r="318" spans="1:20" x14ac:dyDescent="0.25">
      <c r="A318" s="8"/>
      <c r="B318" s="2"/>
      <c r="C318" s="2"/>
      <c r="D318" s="2"/>
      <c r="E318" s="2">
        <f>SUM(E315:E317)</f>
        <v>917.40000000000009</v>
      </c>
      <c r="F318" s="2"/>
      <c r="G318" s="2"/>
      <c r="H318" s="9">
        <f>SUM(H315:H317)</f>
        <v>1121.9000000000001</v>
      </c>
    </row>
    <row r="319" spans="1:20" ht="15.75" thickBot="1" x14ac:dyDescent="0.3">
      <c r="A319" s="12"/>
      <c r="B319" s="13"/>
      <c r="C319" s="13"/>
      <c r="D319" s="13"/>
      <c r="E319" s="41">
        <f>E318/100</f>
        <v>9.1740000000000013</v>
      </c>
      <c r="F319" s="13"/>
      <c r="G319" s="13"/>
      <c r="H319" s="53">
        <f>H318/100</f>
        <v>11.219000000000001</v>
      </c>
    </row>
    <row r="320" spans="1:20" x14ac:dyDescent="0.25">
      <c r="A320" s="47" t="s">
        <v>191</v>
      </c>
      <c r="B320" s="37">
        <v>200</v>
      </c>
      <c r="C320" s="37"/>
      <c r="D320" s="37"/>
      <c r="E320" s="37"/>
      <c r="F320" s="37">
        <v>200</v>
      </c>
      <c r="G320" s="6"/>
      <c r="H320" s="7"/>
    </row>
    <row r="321" spans="1:21" x14ac:dyDescent="0.25">
      <c r="A321" s="87" t="s">
        <v>161</v>
      </c>
      <c r="B321" s="35">
        <v>20</v>
      </c>
      <c r="C321" s="35">
        <f>B321*100/1000</f>
        <v>2</v>
      </c>
      <c r="D321" s="35">
        <v>535</v>
      </c>
      <c r="E321" s="2">
        <f>D321*C321</f>
        <v>1070</v>
      </c>
      <c r="F321" s="35">
        <v>20</v>
      </c>
      <c r="G321" s="29">
        <f>F321*0.1</f>
        <v>2</v>
      </c>
      <c r="H321" s="61">
        <f>G321*D321</f>
        <v>1070</v>
      </c>
    </row>
    <row r="322" spans="1:21" x14ac:dyDescent="0.25">
      <c r="A322" s="87" t="s">
        <v>2</v>
      </c>
      <c r="B322" s="35">
        <v>15</v>
      </c>
      <c r="C322" s="35">
        <f t="shared" ref="C322:C323" si="104">B322*100/1000</f>
        <v>1.5</v>
      </c>
      <c r="D322" s="35">
        <v>85.8</v>
      </c>
      <c r="E322" s="2">
        <f t="shared" ref="E322:E323" si="105">D322*C322</f>
        <v>128.69999999999999</v>
      </c>
      <c r="F322" s="35">
        <v>15</v>
      </c>
      <c r="G322" s="29">
        <f t="shared" ref="G322:G323" si="106">F322*0.1</f>
        <v>1.5</v>
      </c>
      <c r="H322" s="61">
        <f>G322*D322</f>
        <v>128.69999999999999</v>
      </c>
    </row>
    <row r="323" spans="1:21" x14ac:dyDescent="0.25">
      <c r="A323" s="8" t="s">
        <v>132</v>
      </c>
      <c r="B323" s="2">
        <v>10</v>
      </c>
      <c r="C323" s="35">
        <f t="shared" si="104"/>
        <v>1</v>
      </c>
      <c r="D323" s="2">
        <v>465</v>
      </c>
      <c r="E323" s="2">
        <f t="shared" si="105"/>
        <v>465</v>
      </c>
      <c r="F323" s="2">
        <v>10</v>
      </c>
      <c r="G323" s="29">
        <f t="shared" si="106"/>
        <v>1</v>
      </c>
      <c r="H323" s="61">
        <f>G323*D323</f>
        <v>465</v>
      </c>
    </row>
    <row r="324" spans="1:21" ht="15.75" thickBot="1" x14ac:dyDescent="0.3">
      <c r="A324" s="12"/>
      <c r="B324" s="13"/>
      <c r="C324" s="13"/>
      <c r="D324" s="13"/>
      <c r="E324" s="32">
        <f>(E321+E322+E323)/100</f>
        <v>16.637</v>
      </c>
      <c r="F324" s="13"/>
      <c r="G324" s="13"/>
      <c r="H324" s="33">
        <f>(H321+H322+H323)/100</f>
        <v>16.637</v>
      </c>
    </row>
    <row r="325" spans="1:21" x14ac:dyDescent="0.25">
      <c r="A325" s="5" t="s">
        <v>123</v>
      </c>
      <c r="B325" s="37">
        <v>50</v>
      </c>
      <c r="C325" s="6">
        <v>5</v>
      </c>
      <c r="D325" s="6">
        <v>103</v>
      </c>
      <c r="E325" s="37">
        <v>2.75</v>
      </c>
      <c r="F325" s="37">
        <v>50</v>
      </c>
      <c r="G325" s="6">
        <v>5</v>
      </c>
      <c r="H325" s="38">
        <v>2.75</v>
      </c>
    </row>
    <row r="326" spans="1:21" x14ac:dyDescent="0.25">
      <c r="A326" s="23" t="s">
        <v>56</v>
      </c>
      <c r="B326" s="4">
        <v>20</v>
      </c>
      <c r="C326" s="4"/>
      <c r="D326" s="4">
        <v>117</v>
      </c>
      <c r="E326" s="22">
        <v>1.62</v>
      </c>
      <c r="F326" s="22">
        <v>20</v>
      </c>
      <c r="G326" s="4">
        <v>2</v>
      </c>
      <c r="H326" s="24">
        <v>1.62</v>
      </c>
    </row>
    <row r="327" spans="1:21" ht="15.75" thickBot="1" x14ac:dyDescent="0.3">
      <c r="A327" s="21" t="s">
        <v>50</v>
      </c>
      <c r="B327" s="11"/>
      <c r="C327" s="11"/>
      <c r="D327" s="11"/>
      <c r="E327" s="26">
        <f>E326+E325+E324+E319+E313+E301+E290</f>
        <v>133.72720000000001</v>
      </c>
      <c r="F327" s="11"/>
      <c r="G327" s="11"/>
      <c r="H327" s="27">
        <f>H326+H325+H324+H319+H313+H301+H290</f>
        <v>141.65870000000001</v>
      </c>
    </row>
    <row r="328" spans="1:21" ht="16.5" thickBot="1" x14ac:dyDescent="0.3">
      <c r="A328" s="367" t="s">
        <v>58</v>
      </c>
      <c r="B328" s="368"/>
      <c r="C328" s="368"/>
      <c r="D328" s="368"/>
      <c r="E328" s="368"/>
      <c r="F328" s="368"/>
      <c r="G328" s="368"/>
      <c r="H328" s="369"/>
    </row>
    <row r="329" spans="1:21" x14ac:dyDescent="0.25">
      <c r="A329" s="359" t="s">
        <v>15</v>
      </c>
      <c r="B329" s="365" t="s">
        <v>86</v>
      </c>
      <c r="C329" s="365"/>
      <c r="D329" s="365"/>
      <c r="E329" s="365"/>
      <c r="F329" s="365" t="s">
        <v>85</v>
      </c>
      <c r="G329" s="365"/>
      <c r="H329" s="366"/>
      <c r="M329" s="168"/>
      <c r="N329" s="168"/>
      <c r="O329" s="168"/>
      <c r="P329" s="168"/>
      <c r="Q329" s="168"/>
    </row>
    <row r="330" spans="1:21" ht="30.75" thickBot="1" x14ac:dyDescent="0.3">
      <c r="A330" s="359"/>
      <c r="B330" s="16" t="s">
        <v>73</v>
      </c>
      <c r="C330" s="44" t="s">
        <v>5</v>
      </c>
      <c r="D330" s="44" t="s">
        <v>6</v>
      </c>
      <c r="E330" s="44" t="s">
        <v>13</v>
      </c>
      <c r="F330" s="16" t="s">
        <v>73</v>
      </c>
      <c r="G330" s="44" t="s">
        <v>14</v>
      </c>
      <c r="H330" s="45" t="s">
        <v>13</v>
      </c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</row>
    <row r="331" spans="1:21" x14ac:dyDescent="0.25">
      <c r="A331" s="47" t="s">
        <v>149</v>
      </c>
      <c r="B331" s="125">
        <v>100</v>
      </c>
      <c r="C331" s="54"/>
      <c r="D331" s="54"/>
      <c r="E331" s="54"/>
      <c r="F331" s="54">
        <v>100</v>
      </c>
      <c r="G331" s="248"/>
      <c r="H331" s="249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</row>
    <row r="332" spans="1:21" x14ac:dyDescent="0.25">
      <c r="A332" s="250" t="s">
        <v>131</v>
      </c>
      <c r="B332" s="66">
        <v>113</v>
      </c>
      <c r="C332" s="66">
        <f>B332*0.1</f>
        <v>11.3</v>
      </c>
      <c r="D332" s="66">
        <v>729</v>
      </c>
      <c r="E332" s="66">
        <f>D332*C332</f>
        <v>8237.7000000000007</v>
      </c>
      <c r="F332" s="66">
        <f>B332</f>
        <v>113</v>
      </c>
      <c r="G332" s="66">
        <f>F332*0.1</f>
        <v>11.3</v>
      </c>
      <c r="H332" s="101">
        <f>G332*D332</f>
        <v>8237.7000000000007</v>
      </c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</row>
    <row r="333" spans="1:21" x14ac:dyDescent="0.25">
      <c r="A333" s="250" t="s">
        <v>21</v>
      </c>
      <c r="B333" s="66">
        <v>5</v>
      </c>
      <c r="C333" s="66">
        <f t="shared" ref="C333:C338" si="107">B333*0.1</f>
        <v>0.5</v>
      </c>
      <c r="D333" s="66">
        <v>138</v>
      </c>
      <c r="E333" s="66">
        <f t="shared" ref="E333:E338" si="108">D333*C333</f>
        <v>69</v>
      </c>
      <c r="F333" s="66">
        <f t="shared" ref="F333:F338" si="109">B333</f>
        <v>5</v>
      </c>
      <c r="G333" s="66">
        <f t="shared" ref="G333:G338" si="110">F333*0.1</f>
        <v>0.5</v>
      </c>
      <c r="H333" s="101">
        <f t="shared" ref="H333:H338" si="111">G333*D333</f>
        <v>69</v>
      </c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</row>
    <row r="334" spans="1:21" x14ac:dyDescent="0.25">
      <c r="A334" s="250" t="s">
        <v>25</v>
      </c>
      <c r="B334" s="66">
        <v>5</v>
      </c>
      <c r="C334" s="66">
        <f t="shared" si="107"/>
        <v>0.5</v>
      </c>
      <c r="D334" s="66">
        <v>49</v>
      </c>
      <c r="E334" s="66">
        <f t="shared" si="108"/>
        <v>24.5</v>
      </c>
      <c r="F334" s="66">
        <f t="shared" si="109"/>
        <v>5</v>
      </c>
      <c r="G334" s="66">
        <f t="shared" si="110"/>
        <v>0.5</v>
      </c>
      <c r="H334" s="101">
        <f t="shared" si="111"/>
        <v>24.5</v>
      </c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</row>
    <row r="335" spans="1:21" x14ac:dyDescent="0.25">
      <c r="A335" s="250" t="s">
        <v>148</v>
      </c>
      <c r="B335" s="66">
        <v>7</v>
      </c>
      <c r="C335" s="66">
        <f t="shared" si="107"/>
        <v>0.70000000000000007</v>
      </c>
      <c r="D335" s="66">
        <v>132</v>
      </c>
      <c r="E335" s="66">
        <f t="shared" si="108"/>
        <v>92.4</v>
      </c>
      <c r="F335" s="66">
        <f t="shared" si="109"/>
        <v>7</v>
      </c>
      <c r="G335" s="66">
        <f t="shared" si="110"/>
        <v>0.70000000000000007</v>
      </c>
      <c r="H335" s="101">
        <f t="shared" si="111"/>
        <v>92.4</v>
      </c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</row>
    <row r="336" spans="1:21" x14ac:dyDescent="0.25">
      <c r="A336" s="250" t="s">
        <v>26</v>
      </c>
      <c r="B336" s="66">
        <v>2</v>
      </c>
      <c r="C336" s="66">
        <f t="shared" si="107"/>
        <v>0.2</v>
      </c>
      <c r="D336" s="66">
        <v>30</v>
      </c>
      <c r="E336" s="66">
        <f t="shared" si="108"/>
        <v>6</v>
      </c>
      <c r="F336" s="66">
        <f t="shared" si="109"/>
        <v>2</v>
      </c>
      <c r="G336" s="66">
        <f t="shared" si="110"/>
        <v>0.2</v>
      </c>
      <c r="H336" s="101">
        <f t="shared" si="111"/>
        <v>6</v>
      </c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</row>
    <row r="337" spans="1:21" x14ac:dyDescent="0.25">
      <c r="A337" s="250" t="s">
        <v>1</v>
      </c>
      <c r="B337" s="66">
        <v>3</v>
      </c>
      <c r="C337" s="66">
        <f t="shared" si="107"/>
        <v>0.30000000000000004</v>
      </c>
      <c r="D337" s="66">
        <v>27</v>
      </c>
      <c r="E337" s="66">
        <f t="shared" si="108"/>
        <v>8.1000000000000014</v>
      </c>
      <c r="F337" s="66">
        <f t="shared" si="109"/>
        <v>3</v>
      </c>
      <c r="G337" s="66">
        <f t="shared" si="110"/>
        <v>0.30000000000000004</v>
      </c>
      <c r="H337" s="101">
        <f t="shared" si="111"/>
        <v>8.1000000000000014</v>
      </c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</row>
    <row r="338" spans="1:21" x14ac:dyDescent="0.25">
      <c r="A338" s="250" t="s">
        <v>19</v>
      </c>
      <c r="B338" s="66">
        <v>5</v>
      </c>
      <c r="C338" s="66">
        <f t="shared" si="107"/>
        <v>0.5</v>
      </c>
      <c r="D338" s="66">
        <v>72</v>
      </c>
      <c r="E338" s="66">
        <f t="shared" si="108"/>
        <v>36</v>
      </c>
      <c r="F338" s="66">
        <f t="shared" si="109"/>
        <v>5</v>
      </c>
      <c r="G338" s="66">
        <f t="shared" si="110"/>
        <v>0.5</v>
      </c>
      <c r="H338" s="101">
        <f t="shared" si="111"/>
        <v>36</v>
      </c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</row>
    <row r="339" spans="1:21" x14ac:dyDescent="0.25">
      <c r="A339" s="250"/>
      <c r="B339" s="66"/>
      <c r="C339" s="66"/>
      <c r="D339" s="66"/>
      <c r="E339" s="66">
        <f>SUM(E332:E338)</f>
        <v>8473.7000000000007</v>
      </c>
      <c r="F339" s="66"/>
      <c r="G339" s="66"/>
      <c r="H339" s="101">
        <f>SUM(H332:H338)</f>
        <v>8473.7000000000007</v>
      </c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</row>
    <row r="340" spans="1:21" ht="15.75" thickBot="1" x14ac:dyDescent="0.3">
      <c r="A340" s="251"/>
      <c r="B340" s="40"/>
      <c r="C340" s="40"/>
      <c r="D340" s="40"/>
      <c r="E340" s="41">
        <f>E339/100</f>
        <v>84.737000000000009</v>
      </c>
      <c r="F340" s="40"/>
      <c r="G340" s="40"/>
      <c r="H340" s="53">
        <f>H339/100</f>
        <v>84.737000000000009</v>
      </c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</row>
    <row r="341" spans="1:21" x14ac:dyDescent="0.25">
      <c r="A341" s="87" t="s">
        <v>116</v>
      </c>
      <c r="B341" s="35">
        <v>150</v>
      </c>
      <c r="C341" s="35"/>
      <c r="D341" s="35"/>
      <c r="E341" s="35"/>
      <c r="F341" s="35">
        <v>180</v>
      </c>
      <c r="G341" s="29"/>
      <c r="H341" s="61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</row>
    <row r="342" spans="1:21" x14ac:dyDescent="0.25">
      <c r="A342" s="8" t="s">
        <v>36</v>
      </c>
      <c r="B342" s="2">
        <v>52.5</v>
      </c>
      <c r="C342" s="2">
        <f>B342*0.1</f>
        <v>5.25</v>
      </c>
      <c r="D342" s="2">
        <v>59</v>
      </c>
      <c r="E342" s="2">
        <f>D342*C342</f>
        <v>309.75</v>
      </c>
      <c r="F342" s="2">
        <v>63</v>
      </c>
      <c r="G342" s="2">
        <f>F342*0.1</f>
        <v>6.3000000000000007</v>
      </c>
      <c r="H342" s="9">
        <f>G342*D342</f>
        <v>371.70000000000005</v>
      </c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</row>
    <row r="343" spans="1:21" x14ac:dyDescent="0.25">
      <c r="A343" s="8" t="s">
        <v>68</v>
      </c>
      <c r="B343" s="2">
        <v>5.3</v>
      </c>
      <c r="C343" s="2">
        <f t="shared" ref="C343:C344" si="112">B343*0.1</f>
        <v>0.53</v>
      </c>
      <c r="D343" s="2">
        <v>620</v>
      </c>
      <c r="E343" s="2">
        <f t="shared" ref="E343:E344" si="113">D343*C343</f>
        <v>328.6</v>
      </c>
      <c r="F343" s="2">
        <v>6.3</v>
      </c>
      <c r="G343" s="2">
        <f t="shared" ref="G343:G344" si="114">F343*0.1</f>
        <v>0.63</v>
      </c>
      <c r="H343" s="9">
        <f t="shared" ref="H343:H344" si="115">G343*D343</f>
        <v>390.6</v>
      </c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</row>
    <row r="344" spans="1:21" x14ac:dyDescent="0.25">
      <c r="A344" s="8" t="s">
        <v>1</v>
      </c>
      <c r="B344" s="2">
        <v>2</v>
      </c>
      <c r="C344" s="2">
        <f t="shared" si="112"/>
        <v>0.2</v>
      </c>
      <c r="D344" s="2">
        <v>27</v>
      </c>
      <c r="E344" s="2">
        <f t="shared" si="113"/>
        <v>5.4</v>
      </c>
      <c r="F344" s="2">
        <v>3</v>
      </c>
      <c r="G344" s="2">
        <f t="shared" si="114"/>
        <v>0.30000000000000004</v>
      </c>
      <c r="H344" s="9">
        <f t="shared" si="115"/>
        <v>8.1000000000000014</v>
      </c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</row>
    <row r="345" spans="1:21" x14ac:dyDescent="0.25">
      <c r="A345" s="8"/>
      <c r="B345" s="2"/>
      <c r="C345" s="2"/>
      <c r="D345" s="2"/>
      <c r="E345" s="2">
        <f>SUM(E342:E344)</f>
        <v>643.75</v>
      </c>
      <c r="F345" s="2"/>
      <c r="G345" s="2"/>
      <c r="H345" s="9">
        <f>SUM(H342:H344)</f>
        <v>770.40000000000009</v>
      </c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</row>
    <row r="346" spans="1:21" ht="15.75" thickBot="1" x14ac:dyDescent="0.3">
      <c r="A346" s="12"/>
      <c r="B346" s="13"/>
      <c r="C346" s="13"/>
      <c r="D346" s="13"/>
      <c r="E346" s="41">
        <f>E345/100</f>
        <v>6.4375</v>
      </c>
      <c r="F346" s="32"/>
      <c r="G346" s="32"/>
      <c r="H346" s="53">
        <f>H345/100</f>
        <v>7.7040000000000006</v>
      </c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</row>
    <row r="347" spans="1:21" x14ac:dyDescent="0.25">
      <c r="A347" s="66" t="s">
        <v>106</v>
      </c>
      <c r="B347" s="86">
        <v>21</v>
      </c>
      <c r="C347" s="29">
        <f>B347*0.1</f>
        <v>2.1</v>
      </c>
      <c r="D347" s="2">
        <v>170</v>
      </c>
      <c r="E347" s="66">
        <f>D347*C347</f>
        <v>357</v>
      </c>
      <c r="F347" s="86">
        <v>42</v>
      </c>
      <c r="G347" s="29">
        <f>F347*0.1</f>
        <v>4.2</v>
      </c>
      <c r="H347" s="66">
        <f>G347*D347</f>
        <v>714</v>
      </c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</row>
    <row r="348" spans="1:21" x14ac:dyDescent="0.25">
      <c r="A348" s="3"/>
      <c r="B348" s="69"/>
      <c r="C348" s="2"/>
      <c r="D348" s="2"/>
      <c r="E348" s="3">
        <f>E347/100</f>
        <v>3.57</v>
      </c>
      <c r="F348" s="69"/>
      <c r="G348" s="2"/>
      <c r="H348" s="3">
        <f>H347/100</f>
        <v>7.14</v>
      </c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</row>
    <row r="349" spans="1:21" x14ac:dyDescent="0.25">
      <c r="A349" s="173" t="s">
        <v>55</v>
      </c>
      <c r="B349" s="69">
        <v>30</v>
      </c>
      <c r="C349" s="2">
        <f>B349*100/1000</f>
        <v>3</v>
      </c>
      <c r="D349" s="2">
        <v>62</v>
      </c>
      <c r="E349" s="3">
        <f>C349*D349/100</f>
        <v>1.86</v>
      </c>
      <c r="F349" s="69">
        <v>30</v>
      </c>
      <c r="G349" s="2">
        <f>F349*0.1</f>
        <v>3</v>
      </c>
      <c r="H349" s="174">
        <f>G349*D349/100</f>
        <v>1.86</v>
      </c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</row>
    <row r="350" spans="1:21" x14ac:dyDescent="0.25">
      <c r="A350" s="10" t="s">
        <v>194</v>
      </c>
      <c r="B350" s="3">
        <v>200</v>
      </c>
      <c r="C350" s="3"/>
      <c r="D350" s="3"/>
      <c r="E350" s="3"/>
      <c r="F350" s="3">
        <v>200</v>
      </c>
      <c r="G350" s="2"/>
      <c r="H350" s="9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</row>
    <row r="351" spans="1:21" x14ac:dyDescent="0.25">
      <c r="A351" s="8" t="s">
        <v>104</v>
      </c>
      <c r="B351" s="2">
        <v>1</v>
      </c>
      <c r="C351" s="2">
        <v>0.1</v>
      </c>
      <c r="D351" s="2">
        <v>650</v>
      </c>
      <c r="E351" s="2">
        <f>D351*C351</f>
        <v>65</v>
      </c>
      <c r="F351" s="2">
        <v>1</v>
      </c>
      <c r="G351" s="2">
        <v>0.1</v>
      </c>
      <c r="H351" s="2">
        <f>G351*D351</f>
        <v>65</v>
      </c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</row>
    <row r="352" spans="1:21" x14ac:dyDescent="0.25">
      <c r="A352" s="8" t="s">
        <v>0</v>
      </c>
      <c r="B352" s="2">
        <v>51</v>
      </c>
      <c r="C352" s="2">
        <v>0.8</v>
      </c>
      <c r="D352" s="2">
        <v>74</v>
      </c>
      <c r="E352" s="2">
        <f>D352*C352</f>
        <v>59.2</v>
      </c>
      <c r="F352" s="2">
        <v>51</v>
      </c>
      <c r="G352" s="2">
        <v>0.8</v>
      </c>
      <c r="H352" s="2">
        <f t="shared" ref="H352:H353" si="116">G352*D352</f>
        <v>59.2</v>
      </c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</row>
    <row r="353" spans="1:22" x14ac:dyDescent="0.25">
      <c r="A353" s="8" t="s">
        <v>2</v>
      </c>
      <c r="B353" s="2">
        <v>11</v>
      </c>
      <c r="C353" s="2">
        <v>1.5</v>
      </c>
      <c r="D353" s="2">
        <v>85.8</v>
      </c>
      <c r="E353" s="2">
        <f>D353*C353</f>
        <v>128.69999999999999</v>
      </c>
      <c r="F353" s="2">
        <v>15</v>
      </c>
      <c r="G353" s="2">
        <v>1.5</v>
      </c>
      <c r="H353" s="2">
        <f t="shared" si="116"/>
        <v>128.69999999999999</v>
      </c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</row>
    <row r="354" spans="1:22" x14ac:dyDescent="0.25">
      <c r="A354" s="8"/>
      <c r="B354" s="2"/>
      <c r="C354" s="2"/>
      <c r="D354" s="2"/>
      <c r="E354" s="2">
        <f>SUM(E351:E353)</f>
        <v>252.89999999999998</v>
      </c>
      <c r="F354" s="2"/>
      <c r="G354" s="2"/>
      <c r="H354" s="2">
        <f>SUM(H351:H353)</f>
        <v>252.89999999999998</v>
      </c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</row>
    <row r="355" spans="1:22" x14ac:dyDescent="0.25">
      <c r="A355" s="23"/>
      <c r="B355" s="4"/>
      <c r="C355" s="4"/>
      <c r="D355" s="4"/>
      <c r="E355" s="22">
        <f>E354/100</f>
        <v>2.5289999999999999</v>
      </c>
      <c r="F355" s="4"/>
      <c r="G355" s="4"/>
      <c r="H355" s="24">
        <f>H354/100</f>
        <v>2.5289999999999999</v>
      </c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</row>
    <row r="356" spans="1:22" ht="15.75" thickBot="1" x14ac:dyDescent="0.3">
      <c r="A356" s="21" t="s">
        <v>50</v>
      </c>
      <c r="B356" s="11"/>
      <c r="C356" s="11"/>
      <c r="D356" s="11"/>
      <c r="E356" s="26">
        <f>E355+E349+E348+E346+E340</f>
        <v>99.133500000000012</v>
      </c>
      <c r="F356" s="30"/>
      <c r="G356" s="30"/>
      <c r="H356" s="27">
        <f>H355+H349+H348+H346+H340</f>
        <v>103.97000000000001</v>
      </c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</row>
    <row r="357" spans="1:22" x14ac:dyDescent="0.25">
      <c r="A357" s="362" t="s">
        <v>16</v>
      </c>
      <c r="B357" s="363" t="s">
        <v>86</v>
      </c>
      <c r="C357" s="363"/>
      <c r="D357" s="363"/>
      <c r="E357" s="363"/>
      <c r="F357" s="363" t="s">
        <v>85</v>
      </c>
      <c r="G357" s="363"/>
      <c r="H357" s="364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</row>
    <row r="358" spans="1:22" ht="30.75" thickBot="1" x14ac:dyDescent="0.3">
      <c r="A358" s="359"/>
      <c r="B358" s="16" t="s">
        <v>73</v>
      </c>
      <c r="C358" s="44" t="s">
        <v>5</v>
      </c>
      <c r="D358" s="44" t="s">
        <v>6</v>
      </c>
      <c r="E358" s="44" t="s">
        <v>13</v>
      </c>
      <c r="F358" s="16" t="s">
        <v>73</v>
      </c>
      <c r="G358" s="44" t="s">
        <v>14</v>
      </c>
      <c r="H358" s="45" t="s">
        <v>13</v>
      </c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</row>
    <row r="359" spans="1:22" x14ac:dyDescent="0.25">
      <c r="A359" s="55" t="s">
        <v>143</v>
      </c>
      <c r="B359" s="37">
        <v>60</v>
      </c>
      <c r="C359" s="6"/>
      <c r="D359" s="6"/>
      <c r="E359" s="6"/>
      <c r="F359" s="37">
        <v>100</v>
      </c>
      <c r="G359" s="6"/>
      <c r="H359" s="7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</row>
    <row r="360" spans="1:22" x14ac:dyDescent="0.25">
      <c r="A360" s="78" t="s">
        <v>18</v>
      </c>
      <c r="B360" s="66">
        <v>36</v>
      </c>
      <c r="C360" s="66">
        <f>B360*0.1</f>
        <v>3.6</v>
      </c>
      <c r="D360" s="66">
        <v>49</v>
      </c>
      <c r="E360" s="66">
        <f>C360*D360</f>
        <v>176.4</v>
      </c>
      <c r="F360" s="66">
        <f>B360*100/60</f>
        <v>60</v>
      </c>
      <c r="G360" s="66">
        <f>F360*0.1</f>
        <v>6</v>
      </c>
      <c r="H360" s="66">
        <f>G360*D360</f>
        <v>294</v>
      </c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</row>
    <row r="361" spans="1:22" x14ac:dyDescent="0.25">
      <c r="A361" s="78" t="s">
        <v>144</v>
      </c>
      <c r="B361" s="66">
        <v>6</v>
      </c>
      <c r="C361" s="66">
        <f t="shared" ref="C361:C365" si="117">B361*0.1</f>
        <v>0.60000000000000009</v>
      </c>
      <c r="D361" s="66">
        <v>198</v>
      </c>
      <c r="E361" s="66">
        <f t="shared" ref="E361:E365" si="118">C361*D361</f>
        <v>118.80000000000001</v>
      </c>
      <c r="F361" s="66">
        <f t="shared" ref="F361:F364" si="119">B361*100/60</f>
        <v>10</v>
      </c>
      <c r="G361" s="66">
        <f t="shared" ref="G361:G365" si="120">F361*0.1</f>
        <v>1</v>
      </c>
      <c r="H361" s="66">
        <f t="shared" ref="H361:H365" si="121">G361*D361</f>
        <v>198</v>
      </c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</row>
    <row r="362" spans="1:22" x14ac:dyDescent="0.25">
      <c r="A362" s="78" t="s">
        <v>19</v>
      </c>
      <c r="B362" s="66">
        <v>23</v>
      </c>
      <c r="C362" s="66">
        <f t="shared" si="117"/>
        <v>2.3000000000000003</v>
      </c>
      <c r="D362" s="66">
        <v>72</v>
      </c>
      <c r="E362" s="66">
        <f t="shared" si="118"/>
        <v>165.60000000000002</v>
      </c>
      <c r="F362" s="66">
        <v>38</v>
      </c>
      <c r="G362" s="66">
        <f t="shared" si="120"/>
        <v>3.8000000000000003</v>
      </c>
      <c r="H362" s="66">
        <f t="shared" si="121"/>
        <v>273.60000000000002</v>
      </c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</row>
    <row r="363" spans="1:22" x14ac:dyDescent="0.25">
      <c r="A363" s="78" t="s">
        <v>145</v>
      </c>
      <c r="B363" s="66">
        <v>15</v>
      </c>
      <c r="C363" s="66">
        <f t="shared" si="117"/>
        <v>1.5</v>
      </c>
      <c r="D363" s="66">
        <v>11</v>
      </c>
      <c r="E363" s="66">
        <f t="shared" si="118"/>
        <v>16.5</v>
      </c>
      <c r="F363" s="66">
        <f t="shared" si="119"/>
        <v>25</v>
      </c>
      <c r="G363" s="66">
        <f t="shared" si="120"/>
        <v>2.5</v>
      </c>
      <c r="H363" s="66">
        <f t="shared" si="121"/>
        <v>27.5</v>
      </c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</row>
    <row r="364" spans="1:22" x14ac:dyDescent="0.25">
      <c r="A364" s="78" t="s">
        <v>141</v>
      </c>
      <c r="B364" s="66">
        <v>3</v>
      </c>
      <c r="C364" s="66">
        <f t="shared" si="117"/>
        <v>0.30000000000000004</v>
      </c>
      <c r="D364" s="66">
        <v>138</v>
      </c>
      <c r="E364" s="66">
        <f t="shared" si="118"/>
        <v>41.400000000000006</v>
      </c>
      <c r="F364" s="66">
        <f t="shared" si="119"/>
        <v>5</v>
      </c>
      <c r="G364" s="66">
        <f t="shared" si="120"/>
        <v>0.5</v>
      </c>
      <c r="H364" s="66">
        <f t="shared" si="121"/>
        <v>69</v>
      </c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</row>
    <row r="365" spans="1:22" x14ac:dyDescent="0.25">
      <c r="A365" s="78" t="s">
        <v>1</v>
      </c>
      <c r="B365" s="66">
        <v>2</v>
      </c>
      <c r="C365" s="66">
        <f t="shared" si="117"/>
        <v>0.2</v>
      </c>
      <c r="D365" s="66">
        <v>27</v>
      </c>
      <c r="E365" s="66">
        <f t="shared" si="118"/>
        <v>5.4</v>
      </c>
      <c r="F365" s="66">
        <v>3</v>
      </c>
      <c r="G365" s="66">
        <f t="shared" si="120"/>
        <v>0.30000000000000004</v>
      </c>
      <c r="H365" s="66">
        <f t="shared" si="121"/>
        <v>8.1000000000000014</v>
      </c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</row>
    <row r="366" spans="1:22" ht="15.75" thickBot="1" x14ac:dyDescent="0.3">
      <c r="A366" s="108"/>
      <c r="B366" s="79"/>
      <c r="C366" s="79"/>
      <c r="D366" s="79"/>
      <c r="E366" s="80">
        <f>SUM(E360:E365)</f>
        <v>524.1</v>
      </c>
      <c r="F366" s="79"/>
      <c r="G366" s="79"/>
      <c r="H366" s="79">
        <f>SUM(H360:H365)</f>
        <v>870.2</v>
      </c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</row>
    <row r="367" spans="1:22" ht="15.75" thickBot="1" x14ac:dyDescent="0.3">
      <c r="A367" s="51"/>
      <c r="B367" s="50"/>
      <c r="C367" s="50"/>
      <c r="D367" s="50"/>
      <c r="E367" s="97">
        <f>E366/100</f>
        <v>5.2410000000000005</v>
      </c>
      <c r="F367" s="50"/>
      <c r="G367" s="50"/>
      <c r="H367" s="95">
        <f>H366/100</f>
        <v>8.702</v>
      </c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</row>
    <row r="368" spans="1:22" ht="29.25" x14ac:dyDescent="0.25">
      <c r="A368" s="47" t="s">
        <v>87</v>
      </c>
      <c r="B368" s="37">
        <v>250</v>
      </c>
      <c r="C368" s="37"/>
      <c r="D368" s="37"/>
      <c r="E368" s="37"/>
      <c r="F368" s="37">
        <v>250</v>
      </c>
      <c r="G368" s="6"/>
      <c r="H368" s="7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</row>
    <row r="369" spans="1:22" x14ac:dyDescent="0.25">
      <c r="A369" s="8" t="s">
        <v>17</v>
      </c>
      <c r="B369" s="2">
        <v>29</v>
      </c>
      <c r="C369" s="2">
        <f>B369*0.1</f>
        <v>2.9000000000000004</v>
      </c>
      <c r="D369" s="2">
        <v>69</v>
      </c>
      <c r="E369" s="2">
        <f>D369*C369</f>
        <v>200.10000000000002</v>
      </c>
      <c r="F369" s="2">
        <v>29</v>
      </c>
      <c r="G369" s="2">
        <f>F369*0.1</f>
        <v>2.9000000000000004</v>
      </c>
      <c r="H369" s="9">
        <f>G369*D369</f>
        <v>200.10000000000002</v>
      </c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</row>
    <row r="370" spans="1:22" x14ac:dyDescent="0.25">
      <c r="A370" s="8" t="s">
        <v>18</v>
      </c>
      <c r="B370" s="2">
        <v>40</v>
      </c>
      <c r="C370" s="2">
        <f t="shared" ref="C370:C371" si="122">B370*0.1</f>
        <v>4</v>
      </c>
      <c r="D370" s="2">
        <v>49</v>
      </c>
      <c r="E370" s="2">
        <f t="shared" ref="E370:E377" si="123">D370*C370</f>
        <v>196</v>
      </c>
      <c r="F370" s="2">
        <v>40</v>
      </c>
      <c r="G370" s="2">
        <f t="shared" ref="G370:G377" si="124">F370*0.1</f>
        <v>4</v>
      </c>
      <c r="H370" s="9">
        <f t="shared" ref="H370:H377" si="125">G370*D370</f>
        <v>196</v>
      </c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</row>
    <row r="371" spans="1:22" x14ac:dyDescent="0.25">
      <c r="A371" s="8" t="s">
        <v>19</v>
      </c>
      <c r="B371" s="2">
        <v>15</v>
      </c>
      <c r="C371" s="2">
        <f t="shared" si="122"/>
        <v>1.5</v>
      </c>
      <c r="D371" s="2">
        <v>72</v>
      </c>
      <c r="E371" s="2">
        <f t="shared" si="123"/>
        <v>108</v>
      </c>
      <c r="F371" s="2">
        <v>15</v>
      </c>
      <c r="G371" s="2">
        <f t="shared" si="124"/>
        <v>1.5</v>
      </c>
      <c r="H371" s="9">
        <f t="shared" si="125"/>
        <v>108</v>
      </c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</row>
    <row r="372" spans="1:22" x14ac:dyDescent="0.25">
      <c r="A372" s="8" t="s">
        <v>20</v>
      </c>
      <c r="B372" s="2">
        <v>57</v>
      </c>
      <c r="C372" s="121">
        <f>B372*0.1</f>
        <v>5.7</v>
      </c>
      <c r="D372" s="2">
        <v>69</v>
      </c>
      <c r="E372" s="2">
        <f t="shared" si="123"/>
        <v>393.3</v>
      </c>
      <c r="F372" s="2">
        <v>57</v>
      </c>
      <c r="G372" s="2">
        <f t="shared" si="124"/>
        <v>5.7</v>
      </c>
      <c r="H372" s="9">
        <f t="shared" si="125"/>
        <v>393.3</v>
      </c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</row>
    <row r="373" spans="1:22" x14ac:dyDescent="0.25">
      <c r="A373" s="8" t="s">
        <v>2</v>
      </c>
      <c r="B373" s="2">
        <v>2.2999999999999998</v>
      </c>
      <c r="C373" s="2">
        <f t="shared" ref="C373:C377" si="126">B373*0.1</f>
        <v>0.22999999999999998</v>
      </c>
      <c r="D373" s="2">
        <v>85.8</v>
      </c>
      <c r="E373" s="2">
        <f t="shared" si="123"/>
        <v>19.733999999999998</v>
      </c>
      <c r="F373" s="2">
        <v>2.2999999999999998</v>
      </c>
      <c r="G373" s="2">
        <f t="shared" si="124"/>
        <v>0.22999999999999998</v>
      </c>
      <c r="H373" s="9">
        <f t="shared" si="125"/>
        <v>19.733999999999998</v>
      </c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</row>
    <row r="374" spans="1:22" x14ac:dyDescent="0.25">
      <c r="A374" s="8" t="s">
        <v>67</v>
      </c>
      <c r="B374" s="2">
        <v>4.5</v>
      </c>
      <c r="C374" s="2">
        <f t="shared" si="126"/>
        <v>0.45</v>
      </c>
      <c r="D374" s="2">
        <v>138</v>
      </c>
      <c r="E374" s="2">
        <f t="shared" si="123"/>
        <v>62.1</v>
      </c>
      <c r="F374" s="2">
        <v>4.5</v>
      </c>
      <c r="G374" s="2">
        <f t="shared" si="124"/>
        <v>0.45</v>
      </c>
      <c r="H374" s="9">
        <f t="shared" si="125"/>
        <v>62.1</v>
      </c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</row>
    <row r="375" spans="1:22" x14ac:dyDescent="0.25">
      <c r="A375" s="8" t="s">
        <v>1</v>
      </c>
      <c r="B375" s="2">
        <v>3</v>
      </c>
      <c r="C375" s="2">
        <f t="shared" si="126"/>
        <v>0.30000000000000004</v>
      </c>
      <c r="D375" s="2">
        <v>27</v>
      </c>
      <c r="E375" s="2">
        <f t="shared" si="123"/>
        <v>8.1000000000000014</v>
      </c>
      <c r="F375" s="2">
        <v>3</v>
      </c>
      <c r="G375" s="2">
        <f t="shared" si="124"/>
        <v>0.30000000000000004</v>
      </c>
      <c r="H375" s="9">
        <f t="shared" si="125"/>
        <v>8.1000000000000014</v>
      </c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</row>
    <row r="376" spans="1:22" x14ac:dyDescent="0.25">
      <c r="A376" s="8" t="s">
        <v>22</v>
      </c>
      <c r="B376" s="2">
        <v>10</v>
      </c>
      <c r="C376" s="2">
        <f t="shared" si="126"/>
        <v>1</v>
      </c>
      <c r="D376" s="2">
        <v>196</v>
      </c>
      <c r="E376" s="2">
        <f t="shared" si="123"/>
        <v>196</v>
      </c>
      <c r="F376" s="2">
        <v>10</v>
      </c>
      <c r="G376" s="2">
        <f t="shared" si="124"/>
        <v>1</v>
      </c>
      <c r="H376" s="9">
        <f t="shared" si="125"/>
        <v>196</v>
      </c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</row>
    <row r="377" spans="1:22" x14ac:dyDescent="0.25">
      <c r="A377" s="8" t="s">
        <v>24</v>
      </c>
      <c r="B377" s="2">
        <v>40</v>
      </c>
      <c r="C377" s="2">
        <f t="shared" si="126"/>
        <v>4</v>
      </c>
      <c r="D377" s="71">
        <v>729</v>
      </c>
      <c r="E377" s="2">
        <f t="shared" si="123"/>
        <v>2916</v>
      </c>
      <c r="F377" s="2">
        <v>40</v>
      </c>
      <c r="G377" s="2">
        <f t="shared" si="124"/>
        <v>4</v>
      </c>
      <c r="H377" s="9">
        <f t="shared" si="125"/>
        <v>2916</v>
      </c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</row>
    <row r="378" spans="1:22" x14ac:dyDescent="0.25">
      <c r="A378" s="8"/>
      <c r="B378" s="2"/>
      <c r="C378" s="2"/>
      <c r="D378" s="2"/>
      <c r="E378" s="2">
        <f>SUM(E369:E377)</f>
        <v>4099.3340000000007</v>
      </c>
      <c r="F378" s="2"/>
      <c r="G378" s="2"/>
      <c r="H378" s="9">
        <f>SUM(H369:H377)</f>
        <v>4099.3340000000007</v>
      </c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</row>
    <row r="379" spans="1:22" ht="15.75" thickBot="1" x14ac:dyDescent="0.3">
      <c r="A379" s="12"/>
      <c r="B379" s="13"/>
      <c r="C379" s="13"/>
      <c r="D379" s="13"/>
      <c r="E379" s="41">
        <f>E378/100</f>
        <v>40.993340000000011</v>
      </c>
      <c r="F379" s="13"/>
      <c r="G379" s="13"/>
      <c r="H379" s="33">
        <f>H378/100</f>
        <v>40.993340000000011</v>
      </c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</row>
    <row r="380" spans="1:22" x14ac:dyDescent="0.25">
      <c r="A380" s="47" t="s">
        <v>198</v>
      </c>
      <c r="B380" s="54">
        <v>100</v>
      </c>
      <c r="C380" s="54"/>
      <c r="D380" s="54"/>
      <c r="E380" s="54"/>
      <c r="F380" s="54">
        <v>100</v>
      </c>
      <c r="G380" s="6"/>
      <c r="H380" s="7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</row>
    <row r="381" spans="1:22" x14ac:dyDescent="0.25">
      <c r="A381" s="139" t="s">
        <v>199</v>
      </c>
      <c r="B381" s="177">
        <v>68</v>
      </c>
      <c r="C381" s="177">
        <f>B381*100/1000</f>
        <v>6.8</v>
      </c>
      <c r="D381" s="177">
        <v>440</v>
      </c>
      <c r="E381" s="177">
        <f>D381*C381</f>
        <v>2992</v>
      </c>
      <c r="F381" s="177">
        <v>68</v>
      </c>
      <c r="G381" s="156">
        <f>F381*100/1000</f>
        <v>6.8</v>
      </c>
      <c r="H381" s="61">
        <f>G381*D381</f>
        <v>2992</v>
      </c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</row>
    <row r="382" spans="1:22" x14ac:dyDescent="0.25">
      <c r="A382" s="139" t="s">
        <v>10</v>
      </c>
      <c r="B382" s="177">
        <v>16</v>
      </c>
      <c r="C382" s="177">
        <f t="shared" ref="C382:C386" si="127">B382*100/1000</f>
        <v>1.6</v>
      </c>
      <c r="D382" s="177">
        <v>62</v>
      </c>
      <c r="E382" s="177">
        <f t="shared" ref="E382:E386" si="128">D382*C382</f>
        <v>99.2</v>
      </c>
      <c r="F382" s="177">
        <v>16</v>
      </c>
      <c r="G382" s="156">
        <f t="shared" ref="G382:G386" si="129">F382*100/1000</f>
        <v>1.6</v>
      </c>
      <c r="H382" s="61">
        <f t="shared" ref="H382:H386" si="130">G382*D382</f>
        <v>99.2</v>
      </c>
      <c r="I382" s="168"/>
      <c r="J382" s="168"/>
      <c r="K382" s="168"/>
      <c r="L382" s="168"/>
      <c r="M382" s="168"/>
      <c r="R382" s="168"/>
      <c r="S382" s="168"/>
      <c r="T382" s="168"/>
      <c r="U382" s="168"/>
      <c r="V382" s="168"/>
    </row>
    <row r="383" spans="1:22" x14ac:dyDescent="0.25">
      <c r="A383" s="139" t="s">
        <v>0</v>
      </c>
      <c r="B383" s="177">
        <v>11</v>
      </c>
      <c r="C383" s="177">
        <f t="shared" si="127"/>
        <v>1.1000000000000001</v>
      </c>
      <c r="D383" s="177">
        <v>74</v>
      </c>
      <c r="E383" s="177">
        <f t="shared" si="128"/>
        <v>81.400000000000006</v>
      </c>
      <c r="F383" s="177">
        <v>11</v>
      </c>
      <c r="G383" s="156">
        <f t="shared" si="129"/>
        <v>1.1000000000000001</v>
      </c>
      <c r="H383" s="61">
        <f t="shared" si="130"/>
        <v>81.400000000000006</v>
      </c>
      <c r="I383" s="168"/>
      <c r="J383" s="168"/>
      <c r="K383" s="168"/>
      <c r="L383" s="168"/>
      <c r="M383" s="168"/>
      <c r="V383" s="168"/>
    </row>
    <row r="384" spans="1:22" x14ac:dyDescent="0.25">
      <c r="A384" s="139" t="s">
        <v>39</v>
      </c>
      <c r="B384" s="177">
        <v>6</v>
      </c>
      <c r="C384" s="177">
        <f>B384*100/40</f>
        <v>15</v>
      </c>
      <c r="D384" s="177">
        <v>11</v>
      </c>
      <c r="E384" s="177">
        <f t="shared" si="128"/>
        <v>165</v>
      </c>
      <c r="F384" s="177">
        <v>6</v>
      </c>
      <c r="G384" s="156">
        <f>F384*100/40</f>
        <v>15</v>
      </c>
      <c r="H384" s="61">
        <f t="shared" si="130"/>
        <v>165</v>
      </c>
      <c r="I384" s="168"/>
      <c r="J384" s="168"/>
      <c r="K384" s="168"/>
      <c r="L384" s="168"/>
      <c r="M384" s="168"/>
      <c r="V384" s="168"/>
    </row>
    <row r="385" spans="1:22" x14ac:dyDescent="0.25">
      <c r="A385" s="139" t="s">
        <v>25</v>
      </c>
      <c r="B385" s="177">
        <v>10</v>
      </c>
      <c r="C385" s="177">
        <f t="shared" si="127"/>
        <v>1</v>
      </c>
      <c r="D385" s="177">
        <v>49</v>
      </c>
      <c r="E385" s="177">
        <f t="shared" si="128"/>
        <v>49</v>
      </c>
      <c r="F385" s="177">
        <v>10</v>
      </c>
      <c r="G385" s="156">
        <f t="shared" si="129"/>
        <v>1</v>
      </c>
      <c r="H385" s="61">
        <f t="shared" si="130"/>
        <v>49</v>
      </c>
      <c r="I385" s="168"/>
      <c r="J385" s="168"/>
      <c r="K385" s="168"/>
      <c r="L385" s="168"/>
      <c r="M385" s="168"/>
      <c r="V385" s="168"/>
    </row>
    <row r="386" spans="1:22" x14ac:dyDescent="0.25">
      <c r="A386" s="139" t="s">
        <v>1</v>
      </c>
      <c r="B386" s="177">
        <v>1</v>
      </c>
      <c r="C386" s="177">
        <f t="shared" si="127"/>
        <v>0.1</v>
      </c>
      <c r="D386" s="177">
        <v>27</v>
      </c>
      <c r="E386" s="177">
        <f t="shared" si="128"/>
        <v>2.7</v>
      </c>
      <c r="F386" s="177">
        <v>1</v>
      </c>
      <c r="G386" s="156">
        <f t="shared" si="129"/>
        <v>0.1</v>
      </c>
      <c r="H386" s="61">
        <f t="shared" si="130"/>
        <v>2.7</v>
      </c>
      <c r="I386" s="168"/>
      <c r="J386" s="168"/>
      <c r="K386" s="168"/>
      <c r="L386" s="168"/>
      <c r="M386" s="168"/>
      <c r="V386" s="168"/>
    </row>
    <row r="387" spans="1:22" ht="15.75" thickBot="1" x14ac:dyDescent="0.3">
      <c r="A387" s="178"/>
      <c r="B387" s="79"/>
      <c r="C387" s="79"/>
      <c r="D387" s="79"/>
      <c r="E387" s="79">
        <f>SUM(E381:E386)</f>
        <v>3389.2999999999997</v>
      </c>
      <c r="F387" s="79"/>
      <c r="G387" s="79"/>
      <c r="H387" s="15">
        <f>SUM(H381:H386)</f>
        <v>3389.2999999999997</v>
      </c>
      <c r="I387" s="168"/>
      <c r="J387" s="168"/>
      <c r="K387" s="168"/>
      <c r="L387" s="168"/>
      <c r="M387" s="168"/>
      <c r="V387" s="168"/>
    </row>
    <row r="388" spans="1:22" ht="15.75" thickBot="1" x14ac:dyDescent="0.3">
      <c r="A388" s="51"/>
      <c r="B388" s="50"/>
      <c r="C388" s="50"/>
      <c r="D388" s="50"/>
      <c r="E388" s="97">
        <f>E387/100</f>
        <v>33.893000000000001</v>
      </c>
      <c r="F388" s="50"/>
      <c r="G388" s="50"/>
      <c r="H388" s="95">
        <f>H387/100</f>
        <v>33.893000000000001</v>
      </c>
      <c r="I388" s="168"/>
      <c r="J388" s="168"/>
      <c r="K388" s="168"/>
      <c r="L388" s="168"/>
      <c r="M388" s="168"/>
      <c r="V388" s="168"/>
    </row>
    <row r="389" spans="1:22" x14ac:dyDescent="0.25">
      <c r="A389" s="47" t="s">
        <v>83</v>
      </c>
      <c r="B389" s="37">
        <v>150</v>
      </c>
      <c r="C389" s="37"/>
      <c r="D389" s="37"/>
      <c r="E389" s="37"/>
      <c r="F389" s="37">
        <v>180</v>
      </c>
      <c r="G389" s="6"/>
      <c r="H389" s="7"/>
      <c r="I389" s="168"/>
      <c r="J389" s="168"/>
      <c r="K389" s="168"/>
      <c r="L389" s="168"/>
      <c r="M389" s="168"/>
      <c r="V389" s="168"/>
    </row>
    <row r="390" spans="1:22" x14ac:dyDescent="0.25">
      <c r="A390" s="8" t="s">
        <v>112</v>
      </c>
      <c r="B390" s="2">
        <v>75.8</v>
      </c>
      <c r="C390" s="2">
        <f>B390*0.1</f>
        <v>7.58</v>
      </c>
      <c r="D390" s="2">
        <v>57</v>
      </c>
      <c r="E390" s="2">
        <f>D390*C390</f>
        <v>432.06</v>
      </c>
      <c r="F390" s="2">
        <v>90.2</v>
      </c>
      <c r="G390" s="2">
        <f>F390*0.1</f>
        <v>9.0200000000000014</v>
      </c>
      <c r="H390" s="9">
        <f>G390*D390</f>
        <v>514.1400000000001</v>
      </c>
      <c r="I390" s="168"/>
      <c r="J390" s="168"/>
      <c r="K390" s="168"/>
      <c r="L390" s="168"/>
      <c r="M390" s="168"/>
      <c r="N390" s="168"/>
      <c r="O390" s="168"/>
      <c r="P390" s="168"/>
      <c r="Q390" s="168"/>
      <c r="V390" s="168"/>
    </row>
    <row r="391" spans="1:22" x14ac:dyDescent="0.25">
      <c r="A391" s="8" t="s">
        <v>1</v>
      </c>
      <c r="B391" s="2">
        <v>2</v>
      </c>
      <c r="C391" s="2">
        <f t="shared" ref="C391:C392" si="131">B391*0.1</f>
        <v>0.2</v>
      </c>
      <c r="D391" s="2">
        <v>27</v>
      </c>
      <c r="E391" s="2">
        <f t="shared" ref="E391" si="132">D391*C391</f>
        <v>5.4</v>
      </c>
      <c r="F391" s="2">
        <v>3</v>
      </c>
      <c r="G391" s="2">
        <f t="shared" ref="G391:G392" si="133">F391*0.1</f>
        <v>0.30000000000000004</v>
      </c>
      <c r="H391" s="9">
        <f t="shared" ref="H391:H392" si="134">G391*D391</f>
        <v>8.1000000000000014</v>
      </c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</row>
    <row r="392" spans="1:22" x14ac:dyDescent="0.25">
      <c r="A392" s="8" t="s">
        <v>68</v>
      </c>
      <c r="B392" s="2">
        <v>10</v>
      </c>
      <c r="C392" s="2">
        <f t="shared" si="131"/>
        <v>1</v>
      </c>
      <c r="D392" s="2">
        <v>620</v>
      </c>
      <c r="E392" s="2">
        <f>D392*C392</f>
        <v>620</v>
      </c>
      <c r="F392" s="2">
        <v>12</v>
      </c>
      <c r="G392" s="2">
        <f t="shared" si="133"/>
        <v>1.2000000000000002</v>
      </c>
      <c r="H392" s="9">
        <f t="shared" si="134"/>
        <v>744.00000000000011</v>
      </c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</row>
    <row r="393" spans="1:22" x14ac:dyDescent="0.25">
      <c r="A393" s="8"/>
      <c r="B393" s="2"/>
      <c r="C393" s="2"/>
      <c r="D393" s="2"/>
      <c r="E393" s="2">
        <f>SUM(E390:E392)</f>
        <v>1057.46</v>
      </c>
      <c r="F393" s="2"/>
      <c r="G393" s="2"/>
      <c r="H393" s="9">
        <f>SUM(H390:H392)</f>
        <v>1266.2400000000002</v>
      </c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</row>
    <row r="394" spans="1:22" ht="15.75" thickBot="1" x14ac:dyDescent="0.3">
      <c r="A394" s="12"/>
      <c r="B394" s="13"/>
      <c r="C394" s="13"/>
      <c r="D394" s="13"/>
      <c r="E394" s="109">
        <f>E393/100</f>
        <v>10.5746</v>
      </c>
      <c r="F394" s="13"/>
      <c r="G394" s="13"/>
      <c r="H394" s="53">
        <f>H393/100</f>
        <v>12.662400000000002</v>
      </c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</row>
    <row r="395" spans="1:22" x14ac:dyDescent="0.25">
      <c r="A395" s="47" t="s">
        <v>84</v>
      </c>
      <c r="B395" s="37">
        <v>200</v>
      </c>
      <c r="C395" s="37"/>
      <c r="D395" s="37"/>
      <c r="E395" s="37"/>
      <c r="F395" s="37">
        <v>200</v>
      </c>
      <c r="G395" s="6"/>
      <c r="H395" s="7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</row>
    <row r="396" spans="1:22" x14ac:dyDescent="0.25">
      <c r="A396" s="8" t="s">
        <v>72</v>
      </c>
      <c r="B396" s="2">
        <v>20</v>
      </c>
      <c r="C396" s="2">
        <f>B396*0.1</f>
        <v>2</v>
      </c>
      <c r="D396" s="2">
        <v>320</v>
      </c>
      <c r="E396" s="2">
        <f>D396*C396</f>
        <v>640</v>
      </c>
      <c r="F396" s="2">
        <v>20</v>
      </c>
      <c r="G396" s="2">
        <f>F396*0.1</f>
        <v>2</v>
      </c>
      <c r="H396" s="9">
        <f>G396*D396</f>
        <v>640</v>
      </c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</row>
    <row r="397" spans="1:22" x14ac:dyDescent="0.25">
      <c r="A397" s="8" t="s">
        <v>2</v>
      </c>
      <c r="B397" s="2">
        <v>15</v>
      </c>
      <c r="C397" s="2">
        <f>B397*0.1</f>
        <v>1.5</v>
      </c>
      <c r="D397" s="2">
        <v>85.8</v>
      </c>
      <c r="E397" s="2">
        <f>D397*C397</f>
        <v>128.69999999999999</v>
      </c>
      <c r="F397" s="2">
        <v>15</v>
      </c>
      <c r="G397" s="2">
        <f>F397*0.1</f>
        <v>1.5</v>
      </c>
      <c r="H397" s="9">
        <f>G397*D397</f>
        <v>128.69999999999999</v>
      </c>
      <c r="I397" s="168"/>
      <c r="J397" s="168"/>
      <c r="K397" s="168"/>
      <c r="L397" s="168"/>
      <c r="R397" s="168"/>
      <c r="S397" s="168"/>
      <c r="T397" s="168"/>
      <c r="U397" s="168"/>
      <c r="V397" s="168"/>
    </row>
    <row r="398" spans="1:22" x14ac:dyDescent="0.25">
      <c r="A398" s="8"/>
      <c r="B398" s="2"/>
      <c r="C398" s="2"/>
      <c r="D398" s="2"/>
      <c r="E398" s="2">
        <f>SUM(E396:E397)</f>
        <v>768.7</v>
      </c>
      <c r="F398" s="2"/>
      <c r="G398" s="2"/>
      <c r="H398" s="9">
        <f>SUM(H396:H397)</f>
        <v>768.7</v>
      </c>
    </row>
    <row r="399" spans="1:22" ht="15.75" thickBot="1" x14ac:dyDescent="0.3">
      <c r="A399" s="12"/>
      <c r="B399" s="13"/>
      <c r="C399" s="13"/>
      <c r="D399" s="13"/>
      <c r="E399" s="32">
        <f>E398/100</f>
        <v>7.6870000000000003</v>
      </c>
      <c r="F399" s="32"/>
      <c r="G399" s="32"/>
      <c r="H399" s="33">
        <f>H398/100</f>
        <v>7.6870000000000003</v>
      </c>
    </row>
    <row r="400" spans="1:22" ht="15.75" thickBot="1" x14ac:dyDescent="0.3">
      <c r="A400" s="5" t="s">
        <v>55</v>
      </c>
      <c r="B400" s="37">
        <v>50</v>
      </c>
      <c r="C400" s="6">
        <v>5</v>
      </c>
      <c r="D400" s="6">
        <v>62</v>
      </c>
      <c r="E400" s="37">
        <f>D400*C400/100</f>
        <v>3.1</v>
      </c>
      <c r="F400" s="37">
        <v>50</v>
      </c>
      <c r="G400" s="6">
        <v>5</v>
      </c>
      <c r="H400" s="38">
        <f>G400*D400/100</f>
        <v>3.1</v>
      </c>
    </row>
    <row r="401" spans="1:20" ht="15.75" thickBot="1" x14ac:dyDescent="0.3">
      <c r="A401" s="34" t="s">
        <v>56</v>
      </c>
      <c r="B401" s="13">
        <v>20</v>
      </c>
      <c r="C401" s="13">
        <v>2</v>
      </c>
      <c r="D401" s="13">
        <v>117</v>
      </c>
      <c r="E401" s="37">
        <f>D401*C401/100</f>
        <v>2.34</v>
      </c>
      <c r="F401" s="32">
        <v>30</v>
      </c>
      <c r="G401" s="13">
        <f>F401*0.1</f>
        <v>3</v>
      </c>
      <c r="H401" s="38">
        <f>G401*D401/100</f>
        <v>3.51</v>
      </c>
      <c r="M401" s="168"/>
      <c r="N401" s="168"/>
      <c r="O401" s="168"/>
      <c r="P401" s="168"/>
      <c r="Q401" s="168"/>
    </row>
    <row r="402" spans="1:20" ht="15.75" thickBot="1" x14ac:dyDescent="0.3">
      <c r="A402" s="21" t="s">
        <v>50</v>
      </c>
      <c r="B402" s="11"/>
      <c r="C402" s="11"/>
      <c r="D402" s="11"/>
      <c r="E402" s="26">
        <f>E401+E400+E399+E394+E388+E379+E367</f>
        <v>103.82894</v>
      </c>
      <c r="F402" s="30"/>
      <c r="G402" s="30"/>
      <c r="H402" s="27">
        <f>H401+H400+H399+H394+H388+H379+H367</f>
        <v>110.54774</v>
      </c>
      <c r="I402" s="168"/>
      <c r="J402" s="168"/>
      <c r="K402" s="168"/>
      <c r="L402" s="168"/>
      <c r="M402" s="176"/>
      <c r="N402" s="176"/>
      <c r="O402" s="176"/>
      <c r="P402" s="176"/>
      <c r="Q402" s="176"/>
      <c r="R402" s="168"/>
      <c r="S402" s="168"/>
      <c r="T402" s="168"/>
    </row>
    <row r="403" spans="1:20" ht="15.75" x14ac:dyDescent="0.25">
      <c r="A403" s="374" t="s">
        <v>60</v>
      </c>
      <c r="B403" s="375"/>
      <c r="C403" s="375"/>
      <c r="D403" s="375"/>
      <c r="E403" s="375"/>
      <c r="F403" s="375"/>
      <c r="G403" s="375"/>
      <c r="H403" s="376"/>
      <c r="I403" s="168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68"/>
    </row>
    <row r="404" spans="1:20" x14ac:dyDescent="0.25">
      <c r="A404" s="358" t="s">
        <v>15</v>
      </c>
      <c r="B404" s="360" t="s">
        <v>86</v>
      </c>
      <c r="C404" s="360"/>
      <c r="D404" s="360"/>
      <c r="E404" s="360"/>
      <c r="F404" s="360" t="s">
        <v>85</v>
      </c>
      <c r="G404" s="360"/>
      <c r="H404" s="361"/>
      <c r="I404" s="168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68"/>
    </row>
    <row r="405" spans="1:20" ht="30.75" thickBot="1" x14ac:dyDescent="0.3">
      <c r="A405" s="359"/>
      <c r="B405" s="16" t="s">
        <v>73</v>
      </c>
      <c r="C405" s="44" t="s">
        <v>5</v>
      </c>
      <c r="D405" s="44" t="s">
        <v>6</v>
      </c>
      <c r="E405" s="44" t="s">
        <v>13</v>
      </c>
      <c r="F405" s="16" t="s">
        <v>73</v>
      </c>
      <c r="G405" s="44" t="s">
        <v>14</v>
      </c>
      <c r="H405" s="45" t="s">
        <v>13</v>
      </c>
      <c r="I405" s="168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68"/>
    </row>
    <row r="406" spans="1:20" x14ac:dyDescent="0.25">
      <c r="A406" s="47" t="s">
        <v>150</v>
      </c>
      <c r="B406" s="56">
        <v>200</v>
      </c>
      <c r="C406" s="56"/>
      <c r="D406" s="56"/>
      <c r="E406" s="56"/>
      <c r="F406" s="56">
        <v>250</v>
      </c>
      <c r="G406" s="57"/>
      <c r="H406" s="58"/>
      <c r="I406" s="168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68"/>
    </row>
    <row r="407" spans="1:20" x14ac:dyDescent="0.25">
      <c r="A407" s="139" t="s">
        <v>151</v>
      </c>
      <c r="B407" s="137">
        <v>15</v>
      </c>
      <c r="C407" s="137">
        <f>B407*0.1</f>
        <v>1.5</v>
      </c>
      <c r="D407" s="137">
        <v>60</v>
      </c>
      <c r="E407" s="137">
        <f>D407*C407</f>
        <v>90</v>
      </c>
      <c r="F407" s="137">
        <v>17</v>
      </c>
      <c r="G407" s="138">
        <f>F407*0.1</f>
        <v>1.7000000000000002</v>
      </c>
      <c r="H407" s="175">
        <f>G407*D407</f>
        <v>102.00000000000001</v>
      </c>
      <c r="I407" s="168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68"/>
    </row>
    <row r="408" spans="1:20" x14ac:dyDescent="0.25">
      <c r="A408" s="139" t="s">
        <v>0</v>
      </c>
      <c r="B408" s="137">
        <v>96</v>
      </c>
      <c r="C408" s="137">
        <f t="shared" ref="C408:C413" si="135">B408*0.1</f>
        <v>9.6000000000000014</v>
      </c>
      <c r="D408" s="137">
        <v>74</v>
      </c>
      <c r="E408" s="137">
        <f t="shared" ref="E408:E413" si="136">D408*C408</f>
        <v>710.40000000000009</v>
      </c>
      <c r="F408" s="137">
        <v>120</v>
      </c>
      <c r="G408" s="138">
        <f t="shared" ref="G408:G413" si="137">F408*0.1</f>
        <v>12</v>
      </c>
      <c r="H408" s="175">
        <f t="shared" ref="H408:H413" si="138">G408*D408</f>
        <v>888</v>
      </c>
      <c r="I408" s="168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68"/>
    </row>
    <row r="409" spans="1:20" x14ac:dyDescent="0.25">
      <c r="A409" s="8" t="s">
        <v>47</v>
      </c>
      <c r="B409" s="66">
        <v>15</v>
      </c>
      <c r="C409" s="137">
        <f t="shared" si="135"/>
        <v>1.5</v>
      </c>
      <c r="D409" s="66">
        <v>90</v>
      </c>
      <c r="E409" s="137">
        <f t="shared" si="136"/>
        <v>135</v>
      </c>
      <c r="F409" s="66">
        <v>17</v>
      </c>
      <c r="G409" s="138">
        <f t="shared" si="137"/>
        <v>1.7000000000000002</v>
      </c>
      <c r="H409" s="175">
        <f t="shared" si="138"/>
        <v>153.00000000000003</v>
      </c>
      <c r="I409" s="168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68"/>
    </row>
    <row r="410" spans="1:20" x14ac:dyDescent="0.25">
      <c r="A410" s="8" t="s">
        <v>1</v>
      </c>
      <c r="B410" s="66">
        <v>2</v>
      </c>
      <c r="C410" s="137">
        <f t="shared" si="135"/>
        <v>0.2</v>
      </c>
      <c r="D410" s="66">
        <v>27</v>
      </c>
      <c r="E410" s="137">
        <f t="shared" si="136"/>
        <v>5.4</v>
      </c>
      <c r="F410" s="66">
        <v>2</v>
      </c>
      <c r="G410" s="138">
        <f t="shared" si="137"/>
        <v>0.2</v>
      </c>
      <c r="H410" s="175">
        <f t="shared" si="138"/>
        <v>5.4</v>
      </c>
      <c r="I410" s="168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68"/>
    </row>
    <row r="411" spans="1:20" x14ac:dyDescent="0.25">
      <c r="A411" s="8" t="s">
        <v>2</v>
      </c>
      <c r="B411" s="66">
        <v>6</v>
      </c>
      <c r="C411" s="137">
        <f t="shared" si="135"/>
        <v>0.60000000000000009</v>
      </c>
      <c r="D411" s="66">
        <v>85.8</v>
      </c>
      <c r="E411" s="137">
        <f t="shared" si="136"/>
        <v>51.480000000000004</v>
      </c>
      <c r="F411" s="66">
        <v>8</v>
      </c>
      <c r="G411" s="138">
        <f t="shared" si="137"/>
        <v>0.8</v>
      </c>
      <c r="H411" s="175">
        <f t="shared" si="138"/>
        <v>68.64</v>
      </c>
      <c r="I411" s="168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68"/>
    </row>
    <row r="412" spans="1:20" x14ac:dyDescent="0.25">
      <c r="A412" s="8" t="s">
        <v>3</v>
      </c>
      <c r="B412" s="66">
        <v>15</v>
      </c>
      <c r="C412" s="137">
        <f t="shared" si="135"/>
        <v>1.5</v>
      </c>
      <c r="D412" s="66">
        <v>102</v>
      </c>
      <c r="E412" s="137">
        <f t="shared" si="136"/>
        <v>153</v>
      </c>
      <c r="F412" s="66">
        <v>17</v>
      </c>
      <c r="G412" s="138">
        <f t="shared" si="137"/>
        <v>1.7000000000000002</v>
      </c>
      <c r="H412" s="175">
        <f t="shared" si="138"/>
        <v>173.4</v>
      </c>
      <c r="I412" s="168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68"/>
    </row>
    <row r="413" spans="1:20" x14ac:dyDescent="0.25">
      <c r="A413" s="8" t="s">
        <v>68</v>
      </c>
      <c r="B413" s="66">
        <v>10</v>
      </c>
      <c r="C413" s="137">
        <f t="shared" si="135"/>
        <v>1</v>
      </c>
      <c r="D413" s="66">
        <v>620</v>
      </c>
      <c r="E413" s="137">
        <f t="shared" si="136"/>
        <v>620</v>
      </c>
      <c r="F413" s="66">
        <v>10</v>
      </c>
      <c r="G413" s="138">
        <f t="shared" si="137"/>
        <v>1</v>
      </c>
      <c r="H413" s="175">
        <f t="shared" si="138"/>
        <v>620</v>
      </c>
      <c r="I413" s="168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68"/>
    </row>
    <row r="414" spans="1:20" x14ac:dyDescent="0.25">
      <c r="A414" s="8" t="s">
        <v>7</v>
      </c>
      <c r="B414" s="66"/>
      <c r="C414" s="137"/>
      <c r="D414" s="66"/>
      <c r="E414" s="88">
        <f>SUM(E407:E413)</f>
        <v>1765.2800000000002</v>
      </c>
      <c r="F414" s="66"/>
      <c r="G414" s="66"/>
      <c r="H414" s="101">
        <f>SUM(H407:H413)</f>
        <v>2010.4400000000003</v>
      </c>
      <c r="I414" s="168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68"/>
    </row>
    <row r="415" spans="1:20" ht="15.75" thickBot="1" x14ac:dyDescent="0.3">
      <c r="A415" s="34"/>
      <c r="B415" s="13"/>
      <c r="C415" s="13"/>
      <c r="D415" s="13"/>
      <c r="E415" s="41">
        <f>E414/100</f>
        <v>17.652800000000003</v>
      </c>
      <c r="F415" s="13"/>
      <c r="G415" s="13"/>
      <c r="H415" s="53">
        <f>H414/100</f>
        <v>20.104400000000002</v>
      </c>
      <c r="I415" s="168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68"/>
    </row>
    <row r="416" spans="1:20" ht="15.75" thickBot="1" x14ac:dyDescent="0.3">
      <c r="A416" s="76" t="s">
        <v>123</v>
      </c>
      <c r="B416" s="74">
        <v>50</v>
      </c>
      <c r="C416" s="74">
        <f>B416*0.1</f>
        <v>5</v>
      </c>
      <c r="D416" s="74">
        <v>103</v>
      </c>
      <c r="E416" s="169">
        <f>C416*D416/100</f>
        <v>5.15</v>
      </c>
      <c r="F416" s="74">
        <v>50</v>
      </c>
      <c r="G416" s="74">
        <f>F416*0.1</f>
        <v>5</v>
      </c>
      <c r="H416" s="170">
        <f>G416*D416/100</f>
        <v>5.15</v>
      </c>
      <c r="I416" s="168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68"/>
    </row>
    <row r="417" spans="1:20" x14ac:dyDescent="0.25">
      <c r="A417" s="5" t="s">
        <v>200</v>
      </c>
      <c r="B417" s="37">
        <v>50</v>
      </c>
      <c r="C417" s="6">
        <v>5</v>
      </c>
      <c r="D417" s="6">
        <v>410</v>
      </c>
      <c r="E417" s="6">
        <f>D417*C417</f>
        <v>2050</v>
      </c>
      <c r="F417" s="37">
        <v>50</v>
      </c>
      <c r="G417" s="6">
        <v>5</v>
      </c>
      <c r="H417" s="7">
        <f>G417*D417</f>
        <v>2050</v>
      </c>
      <c r="I417" s="168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68"/>
    </row>
    <row r="418" spans="1:20" ht="15.75" thickBot="1" x14ac:dyDescent="0.3">
      <c r="A418" s="8"/>
      <c r="B418" s="3"/>
      <c r="C418" s="2"/>
      <c r="D418" s="2"/>
      <c r="E418" s="3">
        <f>E417/100</f>
        <v>20.5</v>
      </c>
      <c r="F418" s="3"/>
      <c r="G418" s="2"/>
      <c r="H418" s="20">
        <f>H417/100</f>
        <v>20.5</v>
      </c>
      <c r="I418" s="168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68"/>
    </row>
    <row r="419" spans="1:20" x14ac:dyDescent="0.25">
      <c r="A419" s="5" t="s">
        <v>32</v>
      </c>
      <c r="B419" s="37">
        <v>200</v>
      </c>
      <c r="C419" s="37"/>
      <c r="D419" s="37"/>
      <c r="E419" s="37"/>
      <c r="F419" s="37">
        <v>200</v>
      </c>
      <c r="G419" s="6"/>
      <c r="H419" s="7"/>
      <c r="I419" s="168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68"/>
    </row>
    <row r="420" spans="1:20" x14ac:dyDescent="0.25">
      <c r="A420" s="8" t="s">
        <v>32</v>
      </c>
      <c r="B420" s="2">
        <v>5</v>
      </c>
      <c r="C420" s="2">
        <f>B420*100/1000</f>
        <v>0.5</v>
      </c>
      <c r="D420" s="2">
        <v>725</v>
      </c>
      <c r="E420" s="2">
        <f>D420*C420</f>
        <v>362.5</v>
      </c>
      <c r="F420" s="2">
        <v>5</v>
      </c>
      <c r="G420" s="2">
        <f>F420*100/1000</f>
        <v>0.5</v>
      </c>
      <c r="H420" s="9">
        <f>G420*D420</f>
        <v>362.5</v>
      </c>
      <c r="I420" s="168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68"/>
    </row>
    <row r="421" spans="1:20" x14ac:dyDescent="0.25">
      <c r="A421" s="8" t="s">
        <v>0</v>
      </c>
      <c r="B421" s="2">
        <v>100</v>
      </c>
      <c r="C421" s="2">
        <f t="shared" ref="C421:C422" si="139">B421*100/1000</f>
        <v>10</v>
      </c>
      <c r="D421" s="2">
        <v>74</v>
      </c>
      <c r="E421" s="2">
        <f t="shared" ref="E421:E422" si="140">D421*C421</f>
        <v>740</v>
      </c>
      <c r="F421" s="2">
        <v>100</v>
      </c>
      <c r="G421" s="2">
        <f t="shared" ref="G421:G422" si="141">F421*100/1000</f>
        <v>10</v>
      </c>
      <c r="H421" s="9">
        <f t="shared" ref="H421:H422" si="142">G421*D421</f>
        <v>740</v>
      </c>
      <c r="I421" s="168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68"/>
    </row>
    <row r="422" spans="1:20" x14ac:dyDescent="0.25">
      <c r="A422" s="8" t="s">
        <v>2</v>
      </c>
      <c r="B422" s="2">
        <v>12</v>
      </c>
      <c r="C422" s="2">
        <f t="shared" si="139"/>
        <v>1.2</v>
      </c>
      <c r="D422" s="2">
        <v>85.8</v>
      </c>
      <c r="E422" s="2">
        <f t="shared" si="140"/>
        <v>102.96</v>
      </c>
      <c r="F422" s="2">
        <v>12</v>
      </c>
      <c r="G422" s="2">
        <f t="shared" si="141"/>
        <v>1.2</v>
      </c>
      <c r="H422" s="9">
        <f t="shared" si="142"/>
        <v>102.96</v>
      </c>
      <c r="I422" s="168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68"/>
    </row>
    <row r="423" spans="1:20" x14ac:dyDescent="0.25">
      <c r="A423" s="8"/>
      <c r="B423" s="2"/>
      <c r="C423" s="2"/>
      <c r="D423" s="2"/>
      <c r="E423" s="2">
        <f>SUM(E420:E422)</f>
        <v>1205.46</v>
      </c>
      <c r="F423" s="2"/>
      <c r="G423" s="2"/>
      <c r="H423" s="9">
        <f>SUM(H420:H422)</f>
        <v>1205.46</v>
      </c>
      <c r="I423" s="168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68"/>
    </row>
    <row r="424" spans="1:20" ht="15.75" thickBot="1" x14ac:dyDescent="0.3">
      <c r="A424" s="12"/>
      <c r="B424" s="13"/>
      <c r="C424" s="13"/>
      <c r="D424" s="32"/>
      <c r="E424" s="41">
        <f>E423/100</f>
        <v>12.054600000000001</v>
      </c>
      <c r="F424" s="13"/>
      <c r="G424" s="13"/>
      <c r="H424" s="33">
        <f>H423/100</f>
        <v>12.054600000000001</v>
      </c>
      <c r="I424" s="168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68"/>
    </row>
    <row r="425" spans="1:20" ht="15.75" thickBot="1" x14ac:dyDescent="0.3">
      <c r="A425" s="21" t="s">
        <v>50</v>
      </c>
      <c r="B425" s="11"/>
      <c r="C425" s="11"/>
      <c r="D425" s="11"/>
      <c r="E425" s="26">
        <f>E424+E418+E415+E416</f>
        <v>55.357400000000005</v>
      </c>
      <c r="F425" s="11"/>
      <c r="G425" s="11"/>
      <c r="H425" s="42">
        <f>H424+H418+H416+H415</f>
        <v>57.808999999999997</v>
      </c>
      <c r="I425" s="168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68"/>
    </row>
    <row r="426" spans="1:20" x14ac:dyDescent="0.25">
      <c r="A426" s="362" t="s">
        <v>16</v>
      </c>
      <c r="B426" s="363" t="s">
        <v>86</v>
      </c>
      <c r="C426" s="363"/>
      <c r="D426" s="363"/>
      <c r="E426" s="363"/>
      <c r="F426" s="363" t="s">
        <v>85</v>
      </c>
      <c r="G426" s="363"/>
      <c r="H426" s="364"/>
      <c r="I426" s="168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68"/>
    </row>
    <row r="427" spans="1:20" ht="30.75" thickBot="1" x14ac:dyDescent="0.3">
      <c r="A427" s="359"/>
      <c r="B427" s="16" t="s">
        <v>73</v>
      </c>
      <c r="C427" s="44" t="s">
        <v>5</v>
      </c>
      <c r="D427" s="44" t="s">
        <v>6</v>
      </c>
      <c r="E427" s="44" t="s">
        <v>13</v>
      </c>
      <c r="F427" s="16" t="s">
        <v>73</v>
      </c>
      <c r="G427" s="44" t="s">
        <v>14</v>
      </c>
      <c r="H427" s="45" t="s">
        <v>13</v>
      </c>
      <c r="I427" s="168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68"/>
    </row>
    <row r="428" spans="1:20" x14ac:dyDescent="0.25">
      <c r="A428" s="55" t="s">
        <v>201</v>
      </c>
      <c r="B428" s="37">
        <v>60</v>
      </c>
      <c r="C428" s="6"/>
      <c r="D428" s="6"/>
      <c r="E428" s="6"/>
      <c r="F428" s="37">
        <v>100</v>
      </c>
      <c r="G428" s="6"/>
      <c r="H428" s="7"/>
      <c r="I428" s="168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68"/>
    </row>
    <row r="429" spans="1:20" x14ac:dyDescent="0.25">
      <c r="A429" s="100" t="s">
        <v>111</v>
      </c>
      <c r="B429" s="66">
        <v>70</v>
      </c>
      <c r="C429" s="66">
        <f>B429*0.1</f>
        <v>7</v>
      </c>
      <c r="D429" s="66">
        <v>180</v>
      </c>
      <c r="E429" s="66">
        <f>C429*D429</f>
        <v>1260</v>
      </c>
      <c r="F429" s="66">
        <v>116</v>
      </c>
      <c r="G429" s="66">
        <f>F429*0.1</f>
        <v>11.600000000000001</v>
      </c>
      <c r="H429" s="101">
        <f>G429*D429</f>
        <v>2088.0000000000005</v>
      </c>
      <c r="I429" s="168"/>
      <c r="J429" s="176"/>
      <c r="K429" s="176"/>
      <c r="L429" s="176"/>
      <c r="M429" s="168"/>
      <c r="N429" s="168"/>
      <c r="O429" s="168"/>
      <c r="P429" s="168"/>
      <c r="Q429" s="168"/>
      <c r="R429" s="176"/>
      <c r="S429" s="176"/>
      <c r="T429" s="168"/>
    </row>
    <row r="430" spans="1:20" x14ac:dyDescent="0.25">
      <c r="A430" s="102" t="s">
        <v>21</v>
      </c>
      <c r="B430" s="79">
        <v>4</v>
      </c>
      <c r="C430" s="66">
        <f t="shared" ref="C430" si="143">B430*0.1</f>
        <v>0.4</v>
      </c>
      <c r="D430" s="79">
        <v>138</v>
      </c>
      <c r="E430" s="66">
        <f t="shared" ref="E430" si="144">C430*D430</f>
        <v>55.2</v>
      </c>
      <c r="F430" s="79">
        <v>6</v>
      </c>
      <c r="G430" s="66">
        <f t="shared" ref="G430" si="145">F430*0.1</f>
        <v>0.60000000000000009</v>
      </c>
      <c r="H430" s="101">
        <f t="shared" ref="H430" si="146">G430*D430</f>
        <v>82.800000000000011</v>
      </c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</row>
    <row r="431" spans="1:20" ht="15.75" thickBot="1" x14ac:dyDescent="0.3">
      <c r="A431" s="103"/>
      <c r="B431" s="40"/>
      <c r="C431" s="40"/>
      <c r="D431" s="40"/>
      <c r="E431" s="104">
        <f>SUM(E429:E430)</f>
        <v>1315.2</v>
      </c>
      <c r="F431" s="40"/>
      <c r="G431" s="40"/>
      <c r="H431" s="99">
        <f>SUM(H429:H430)</f>
        <v>2170.8000000000006</v>
      </c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</row>
    <row r="432" spans="1:20" ht="15.75" thickBot="1" x14ac:dyDescent="0.3">
      <c r="A432" s="51"/>
      <c r="B432" s="50"/>
      <c r="C432" s="50"/>
      <c r="D432" s="50"/>
      <c r="E432" s="97">
        <f>E431/100</f>
        <v>13.152000000000001</v>
      </c>
      <c r="F432" s="50"/>
      <c r="G432" s="50"/>
      <c r="H432" s="95">
        <f>H431/100</f>
        <v>21.708000000000006</v>
      </c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</row>
    <row r="433" spans="1:20" x14ac:dyDescent="0.25">
      <c r="A433" s="46" t="s">
        <v>92</v>
      </c>
      <c r="B433" s="37">
        <v>250</v>
      </c>
      <c r="C433" s="37"/>
      <c r="D433" s="37"/>
      <c r="E433" s="37"/>
      <c r="F433" s="37">
        <v>250</v>
      </c>
      <c r="G433" s="6"/>
      <c r="H433" s="7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</row>
    <row r="434" spans="1:20" x14ac:dyDescent="0.25">
      <c r="A434" s="8" t="s">
        <v>20</v>
      </c>
      <c r="B434" s="2">
        <v>88</v>
      </c>
      <c r="C434" s="2">
        <v>7.9</v>
      </c>
      <c r="D434" s="2">
        <v>69</v>
      </c>
      <c r="E434" s="2">
        <f>D434*C434</f>
        <v>545.1</v>
      </c>
      <c r="F434" s="2">
        <v>78.8</v>
      </c>
      <c r="G434" s="2">
        <v>7.9</v>
      </c>
      <c r="H434" s="9">
        <f>G434*D434</f>
        <v>545.1</v>
      </c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</row>
    <row r="435" spans="1:20" x14ac:dyDescent="0.25">
      <c r="A435" s="8" t="s">
        <v>18</v>
      </c>
      <c r="B435" s="2">
        <v>175</v>
      </c>
      <c r="C435" s="2">
        <v>1.8</v>
      </c>
      <c r="D435" s="2">
        <v>49</v>
      </c>
      <c r="E435" s="2">
        <f t="shared" ref="E435:E444" si="147">D435*C435</f>
        <v>88.2</v>
      </c>
      <c r="F435" s="2">
        <v>175</v>
      </c>
      <c r="G435" s="2">
        <v>1.8</v>
      </c>
      <c r="H435" s="9">
        <f t="shared" ref="H435:H444" si="148">G435*D435</f>
        <v>88.2</v>
      </c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</row>
    <row r="436" spans="1:20" x14ac:dyDescent="0.25">
      <c r="A436" s="8" t="s">
        <v>19</v>
      </c>
      <c r="B436" s="2">
        <v>15</v>
      </c>
      <c r="C436" s="2">
        <v>1.5</v>
      </c>
      <c r="D436" s="2">
        <v>72</v>
      </c>
      <c r="E436" s="2">
        <f t="shared" si="147"/>
        <v>108</v>
      </c>
      <c r="F436" s="2">
        <v>15</v>
      </c>
      <c r="G436" s="2">
        <v>1.5</v>
      </c>
      <c r="H436" s="9">
        <f t="shared" si="148"/>
        <v>108</v>
      </c>
      <c r="I436" s="168"/>
      <c r="J436" s="168"/>
      <c r="K436" s="168"/>
      <c r="L436" s="168"/>
      <c r="M436" s="168"/>
      <c r="N436" s="168"/>
      <c r="O436" s="168"/>
      <c r="P436" s="168"/>
      <c r="R436" s="168"/>
      <c r="S436" s="168"/>
      <c r="T436" s="168"/>
    </row>
    <row r="437" spans="1:20" x14ac:dyDescent="0.25">
      <c r="A437" s="8" t="s">
        <v>25</v>
      </c>
      <c r="B437" s="2">
        <v>5.6</v>
      </c>
      <c r="C437" s="2">
        <v>0.6</v>
      </c>
      <c r="D437" s="2">
        <v>49</v>
      </c>
      <c r="E437" s="2">
        <f t="shared" si="147"/>
        <v>29.4</v>
      </c>
      <c r="F437" s="2">
        <v>5.6</v>
      </c>
      <c r="G437" s="2">
        <v>0.6</v>
      </c>
      <c r="H437" s="9">
        <f t="shared" si="148"/>
        <v>29.4</v>
      </c>
      <c r="I437" s="168"/>
      <c r="J437" s="168"/>
      <c r="K437" s="168"/>
      <c r="L437" s="168"/>
      <c r="M437" s="168"/>
      <c r="N437" s="168"/>
      <c r="O437" s="168"/>
      <c r="P437" s="168"/>
    </row>
    <row r="438" spans="1:20" x14ac:dyDescent="0.25">
      <c r="A438" s="8" t="s">
        <v>39</v>
      </c>
      <c r="B438" s="2">
        <v>4.5</v>
      </c>
      <c r="C438" s="2">
        <f>B438*100/40</f>
        <v>11.25</v>
      </c>
      <c r="D438" s="2">
        <v>11</v>
      </c>
      <c r="E438" s="2">
        <f t="shared" si="147"/>
        <v>123.75</v>
      </c>
      <c r="F438" s="2">
        <v>4.5</v>
      </c>
      <c r="G438" s="2">
        <f>C438</f>
        <v>11.25</v>
      </c>
      <c r="H438" s="9">
        <f t="shared" si="148"/>
        <v>123.75</v>
      </c>
      <c r="I438" s="168"/>
      <c r="J438" s="168"/>
      <c r="K438" s="168"/>
      <c r="L438" s="168"/>
      <c r="M438" s="168"/>
      <c r="N438" s="168"/>
      <c r="O438" s="168"/>
      <c r="P438" s="168"/>
    </row>
    <row r="439" spans="1:20" x14ac:dyDescent="0.25">
      <c r="A439" s="8" t="s">
        <v>26</v>
      </c>
      <c r="B439" s="2">
        <v>1.4</v>
      </c>
      <c r="C439" s="2">
        <v>0.2</v>
      </c>
      <c r="D439" s="2">
        <v>30</v>
      </c>
      <c r="E439" s="2">
        <f t="shared" si="147"/>
        <v>6</v>
      </c>
      <c r="F439" s="2">
        <v>1.4</v>
      </c>
      <c r="G439" s="2">
        <v>0.2</v>
      </c>
      <c r="H439" s="9">
        <f t="shared" si="148"/>
        <v>6</v>
      </c>
      <c r="I439" s="168"/>
      <c r="J439" s="168"/>
      <c r="K439" s="168"/>
      <c r="L439" s="168"/>
      <c r="M439" s="168"/>
      <c r="N439" s="168"/>
      <c r="O439" s="168"/>
      <c r="P439" s="168"/>
    </row>
    <row r="440" spans="1:20" x14ac:dyDescent="0.25">
      <c r="A440" s="8" t="s">
        <v>12</v>
      </c>
      <c r="B440" s="2">
        <v>1.4</v>
      </c>
      <c r="C440" s="2">
        <v>0.2</v>
      </c>
      <c r="D440" s="2">
        <v>85.8</v>
      </c>
      <c r="E440" s="2">
        <f t="shared" si="147"/>
        <v>17.16</v>
      </c>
      <c r="F440" s="2">
        <v>1.4</v>
      </c>
      <c r="G440" s="2">
        <v>0.2</v>
      </c>
      <c r="H440" s="9">
        <f t="shared" si="148"/>
        <v>17.16</v>
      </c>
      <c r="I440" s="168"/>
      <c r="J440" s="168"/>
      <c r="K440" s="168"/>
      <c r="L440" s="168"/>
      <c r="M440" s="168"/>
      <c r="N440" s="168"/>
      <c r="O440" s="168"/>
      <c r="P440" s="168"/>
    </row>
    <row r="441" spans="1:20" x14ac:dyDescent="0.25">
      <c r="A441" s="8" t="s">
        <v>1</v>
      </c>
      <c r="B441" s="2">
        <v>3</v>
      </c>
      <c r="C441" s="2">
        <v>0.2</v>
      </c>
      <c r="D441" s="2">
        <v>27</v>
      </c>
      <c r="E441" s="2">
        <f t="shared" si="147"/>
        <v>5.4</v>
      </c>
      <c r="F441" s="2">
        <v>2</v>
      </c>
      <c r="G441" s="2">
        <v>0.2</v>
      </c>
      <c r="H441" s="9">
        <f t="shared" si="148"/>
        <v>5.4</v>
      </c>
      <c r="I441" s="168"/>
      <c r="J441" s="168"/>
      <c r="K441" s="168"/>
      <c r="L441" s="168"/>
      <c r="M441" s="168"/>
      <c r="N441" s="168"/>
      <c r="O441" s="168"/>
      <c r="P441" s="168"/>
    </row>
    <row r="442" spans="1:20" x14ac:dyDescent="0.25">
      <c r="A442" s="8" t="s">
        <v>67</v>
      </c>
      <c r="B442" s="2">
        <v>4.5</v>
      </c>
      <c r="C442" s="2">
        <v>0.5</v>
      </c>
      <c r="D442" s="2">
        <v>138</v>
      </c>
      <c r="E442" s="2">
        <f t="shared" si="147"/>
        <v>69</v>
      </c>
      <c r="F442" s="2">
        <v>4.5</v>
      </c>
      <c r="G442" s="2">
        <v>0.5</v>
      </c>
      <c r="H442" s="9">
        <f t="shared" si="148"/>
        <v>69</v>
      </c>
      <c r="I442" s="168"/>
      <c r="J442" s="168"/>
      <c r="K442" s="168"/>
      <c r="L442" s="168"/>
      <c r="M442" s="168"/>
      <c r="N442" s="168"/>
      <c r="O442" s="168"/>
      <c r="P442" s="168"/>
    </row>
    <row r="443" spans="1:20" x14ac:dyDescent="0.25">
      <c r="A443" s="8" t="s">
        <v>22</v>
      </c>
      <c r="B443" s="2">
        <v>10</v>
      </c>
      <c r="C443" s="2">
        <v>1</v>
      </c>
      <c r="D443" s="2">
        <v>196</v>
      </c>
      <c r="E443" s="2">
        <f t="shared" si="147"/>
        <v>196</v>
      </c>
      <c r="F443" s="2">
        <v>10</v>
      </c>
      <c r="G443" s="2">
        <v>1</v>
      </c>
      <c r="H443" s="9">
        <f t="shared" si="148"/>
        <v>196</v>
      </c>
      <c r="I443" s="168"/>
      <c r="J443" s="168"/>
      <c r="K443" s="168"/>
      <c r="L443" s="168"/>
      <c r="M443" s="168"/>
      <c r="N443" s="168"/>
      <c r="O443" s="168"/>
      <c r="P443" s="168"/>
    </row>
    <row r="444" spans="1:20" x14ac:dyDescent="0.25">
      <c r="A444" s="8" t="s">
        <v>24</v>
      </c>
      <c r="B444" s="2">
        <v>40</v>
      </c>
      <c r="C444" s="2">
        <v>4</v>
      </c>
      <c r="D444" s="2">
        <v>729</v>
      </c>
      <c r="E444" s="2">
        <f t="shared" si="147"/>
        <v>2916</v>
      </c>
      <c r="F444" s="2">
        <v>40</v>
      </c>
      <c r="G444" s="2">
        <v>4</v>
      </c>
      <c r="H444" s="9">
        <f t="shared" si="148"/>
        <v>2916</v>
      </c>
      <c r="I444" s="168"/>
      <c r="J444" s="168"/>
      <c r="K444" s="168"/>
      <c r="L444" s="168"/>
      <c r="M444" s="168"/>
      <c r="N444" s="168"/>
      <c r="O444" s="168"/>
      <c r="P444" s="168"/>
    </row>
    <row r="445" spans="1:20" x14ac:dyDescent="0.25">
      <c r="A445" s="8"/>
      <c r="B445" s="2"/>
      <c r="C445" s="2"/>
      <c r="D445" s="2"/>
      <c r="E445" s="2">
        <f>SUM(E434:E444)</f>
        <v>4104.01</v>
      </c>
      <c r="F445" s="2"/>
      <c r="G445" s="2"/>
      <c r="H445" s="9">
        <f>SUM(H434:H444)</f>
        <v>4104.01</v>
      </c>
      <c r="I445" s="168"/>
      <c r="J445" s="168"/>
      <c r="K445" s="168"/>
      <c r="L445" s="168"/>
      <c r="M445" s="168"/>
      <c r="N445" s="168"/>
      <c r="O445" s="168"/>
      <c r="P445" s="168"/>
    </row>
    <row r="446" spans="1:20" ht="15.75" thickBot="1" x14ac:dyDescent="0.3">
      <c r="A446" s="12"/>
      <c r="B446" s="13"/>
      <c r="C446" s="13"/>
      <c r="D446" s="13"/>
      <c r="E446" s="41">
        <f>E445/100</f>
        <v>41.040100000000002</v>
      </c>
      <c r="F446" s="13"/>
      <c r="G446" s="13"/>
      <c r="H446" s="53">
        <f>H445/100</f>
        <v>41.040100000000002</v>
      </c>
      <c r="I446" s="168"/>
      <c r="J446" s="168"/>
      <c r="K446" s="168"/>
      <c r="L446" s="168"/>
      <c r="M446" s="168"/>
      <c r="N446" s="168"/>
      <c r="O446" s="168"/>
      <c r="P446" s="168"/>
    </row>
    <row r="447" spans="1:20" x14ac:dyDescent="0.25">
      <c r="A447" s="47" t="s">
        <v>81</v>
      </c>
      <c r="B447" s="37">
        <v>150</v>
      </c>
      <c r="C447" s="37"/>
      <c r="D447" s="37"/>
      <c r="E447" s="37"/>
      <c r="F447" s="37">
        <v>180</v>
      </c>
      <c r="G447" s="6"/>
      <c r="H447" s="7"/>
      <c r="I447" s="168"/>
      <c r="J447" s="168"/>
      <c r="K447" s="168"/>
      <c r="L447" s="168"/>
      <c r="M447" s="168"/>
      <c r="N447" s="168"/>
      <c r="O447" s="168"/>
      <c r="P447" s="168"/>
    </row>
    <row r="448" spans="1:20" x14ac:dyDescent="0.25">
      <c r="A448" s="8" t="s">
        <v>45</v>
      </c>
      <c r="B448" s="2">
        <v>50</v>
      </c>
      <c r="C448" s="2">
        <f>B448*0.1</f>
        <v>5</v>
      </c>
      <c r="D448" s="2">
        <v>48</v>
      </c>
      <c r="E448" s="2">
        <f>D448*C448</f>
        <v>240</v>
      </c>
      <c r="F448" s="2">
        <v>60</v>
      </c>
      <c r="G448" s="2">
        <f>F448*0.1</f>
        <v>6</v>
      </c>
      <c r="H448" s="9">
        <f>G448*D448</f>
        <v>288</v>
      </c>
      <c r="I448" s="168"/>
      <c r="J448" s="168"/>
      <c r="K448" s="168"/>
      <c r="L448" s="168"/>
      <c r="M448" s="168"/>
      <c r="N448" s="168"/>
      <c r="O448" s="168"/>
      <c r="P448" s="168"/>
    </row>
    <row r="449" spans="1:16" x14ac:dyDescent="0.25">
      <c r="A449" s="8" t="s">
        <v>1</v>
      </c>
      <c r="B449" s="2">
        <v>2</v>
      </c>
      <c r="C449" s="2">
        <f t="shared" ref="C449:C450" si="149">B449*0.1</f>
        <v>0.2</v>
      </c>
      <c r="D449" s="2">
        <v>27</v>
      </c>
      <c r="E449" s="2">
        <f>D449*C449</f>
        <v>5.4</v>
      </c>
      <c r="F449" s="2">
        <v>3</v>
      </c>
      <c r="G449" s="2">
        <f t="shared" ref="G449:G450" si="150">F449*0.1</f>
        <v>0.30000000000000004</v>
      </c>
      <c r="H449" s="9">
        <f t="shared" ref="H449:H450" si="151">G449*D449</f>
        <v>8.1000000000000014</v>
      </c>
      <c r="I449" s="168"/>
      <c r="J449" s="168"/>
      <c r="K449" s="168"/>
      <c r="L449" s="168"/>
      <c r="M449" s="168"/>
      <c r="N449" s="168"/>
      <c r="O449" s="168"/>
      <c r="P449" s="168"/>
    </row>
    <row r="450" spans="1:16" x14ac:dyDescent="0.25">
      <c r="A450" s="8" t="s">
        <v>68</v>
      </c>
      <c r="B450" s="2">
        <v>6</v>
      </c>
      <c r="C450" s="2">
        <f t="shared" si="149"/>
        <v>0.60000000000000009</v>
      </c>
      <c r="D450" s="2">
        <v>620</v>
      </c>
      <c r="E450" s="2">
        <f>D450*C450</f>
        <v>372.00000000000006</v>
      </c>
      <c r="F450" s="2">
        <v>7.6</v>
      </c>
      <c r="G450" s="2">
        <f t="shared" si="150"/>
        <v>0.76</v>
      </c>
      <c r="H450" s="9">
        <f t="shared" si="151"/>
        <v>471.2</v>
      </c>
      <c r="I450" s="168"/>
      <c r="J450" s="168"/>
      <c r="K450" s="168"/>
      <c r="L450" s="168"/>
      <c r="M450" s="168"/>
      <c r="N450" s="168"/>
      <c r="O450" s="168"/>
      <c r="P450" s="168"/>
    </row>
    <row r="451" spans="1:16" x14ac:dyDescent="0.25">
      <c r="A451" s="8"/>
      <c r="B451" s="2"/>
      <c r="C451" s="2"/>
      <c r="D451" s="2"/>
      <c r="E451" s="2">
        <f>SUM(E448:E450)</f>
        <v>617.40000000000009</v>
      </c>
      <c r="F451" s="2"/>
      <c r="G451" s="2"/>
      <c r="H451" s="9">
        <f>SUM(H448:H450)</f>
        <v>767.3</v>
      </c>
      <c r="I451" s="168"/>
      <c r="J451" s="168"/>
      <c r="K451" s="168"/>
      <c r="L451" s="168"/>
      <c r="M451" s="168"/>
      <c r="N451" s="168"/>
      <c r="O451" s="168"/>
      <c r="P451" s="168"/>
    </row>
    <row r="452" spans="1:16" ht="15.75" thickBot="1" x14ac:dyDescent="0.3">
      <c r="A452" s="12"/>
      <c r="B452" s="13"/>
      <c r="C452" s="13"/>
      <c r="D452" s="13"/>
      <c r="E452" s="41">
        <f>E451/100</f>
        <v>6.1740000000000013</v>
      </c>
      <c r="F452" s="13"/>
      <c r="G452" s="13"/>
      <c r="H452" s="53">
        <f>H451/100</f>
        <v>7.6729999999999992</v>
      </c>
      <c r="I452" s="168"/>
      <c r="J452" s="168"/>
      <c r="K452" s="168"/>
      <c r="L452" s="168"/>
      <c r="M452" s="168"/>
      <c r="N452" s="168"/>
      <c r="O452" s="168"/>
      <c r="P452" s="168"/>
    </row>
    <row r="453" spans="1:16" x14ac:dyDescent="0.25">
      <c r="A453" s="10" t="s">
        <v>51</v>
      </c>
      <c r="B453" s="3">
        <v>200</v>
      </c>
      <c r="C453" s="3"/>
      <c r="D453" s="3"/>
      <c r="E453" s="3"/>
      <c r="F453" s="3">
        <v>200</v>
      </c>
      <c r="G453" s="2"/>
      <c r="H453" s="9"/>
      <c r="I453" s="168"/>
      <c r="J453" s="168"/>
      <c r="K453" s="168"/>
      <c r="L453" s="168"/>
      <c r="M453" s="168"/>
      <c r="N453" s="168"/>
      <c r="O453" s="168"/>
      <c r="P453" s="168"/>
    </row>
    <row r="454" spans="1:16" x14ac:dyDescent="0.25">
      <c r="A454" s="8" t="s">
        <v>134</v>
      </c>
      <c r="B454" s="2">
        <v>1</v>
      </c>
      <c r="C454" s="2">
        <f>B454*0.1</f>
        <v>0.1</v>
      </c>
      <c r="D454" s="2">
        <v>650</v>
      </c>
      <c r="E454" s="2">
        <f>D454*C454</f>
        <v>65</v>
      </c>
      <c r="F454" s="2">
        <v>1</v>
      </c>
      <c r="G454" s="2">
        <f>C454</f>
        <v>0.1</v>
      </c>
      <c r="H454" s="2">
        <f>G454*D454</f>
        <v>65</v>
      </c>
      <c r="I454" s="168"/>
      <c r="J454" s="168"/>
      <c r="K454" s="168"/>
      <c r="L454" s="168"/>
      <c r="M454" s="168"/>
      <c r="N454" s="168"/>
      <c r="O454" s="168"/>
      <c r="P454" s="168"/>
    </row>
    <row r="455" spans="1:16" x14ac:dyDescent="0.25">
      <c r="A455" s="8" t="s">
        <v>2</v>
      </c>
      <c r="B455" s="2">
        <v>11</v>
      </c>
      <c r="C455" s="2">
        <f t="shared" ref="C455" si="152">B455*0.1</f>
        <v>1.1000000000000001</v>
      </c>
      <c r="D455" s="2">
        <v>85.8</v>
      </c>
      <c r="E455" s="2">
        <f>D455*C455</f>
        <v>94.38000000000001</v>
      </c>
      <c r="F455" s="2">
        <v>11</v>
      </c>
      <c r="G455" s="2">
        <f t="shared" ref="G455" si="153">C455</f>
        <v>1.1000000000000001</v>
      </c>
      <c r="H455" s="2">
        <f t="shared" ref="H455" si="154">G455*D455</f>
        <v>94.38000000000001</v>
      </c>
      <c r="I455" s="168"/>
      <c r="J455" s="168"/>
      <c r="K455" s="168"/>
      <c r="L455" s="168"/>
      <c r="M455" s="168"/>
      <c r="N455" s="168"/>
      <c r="O455" s="168"/>
      <c r="P455" s="168"/>
    </row>
    <row r="456" spans="1:16" x14ac:dyDescent="0.25">
      <c r="A456" s="8"/>
      <c r="B456" s="2"/>
      <c r="C456" s="2"/>
      <c r="D456" s="2"/>
      <c r="E456" s="2">
        <f>SUM(E454:E455)</f>
        <v>159.38</v>
      </c>
      <c r="F456" s="2"/>
      <c r="G456" s="2"/>
      <c r="H456" s="2">
        <f>SUM(H454:H455)</f>
        <v>159.38</v>
      </c>
      <c r="I456" s="168"/>
      <c r="J456" s="168"/>
      <c r="K456" s="168"/>
      <c r="L456" s="168"/>
      <c r="M456" s="168"/>
      <c r="N456" s="168"/>
      <c r="O456" s="168"/>
      <c r="P456" s="168"/>
    </row>
    <row r="457" spans="1:16" ht="15.75" thickBot="1" x14ac:dyDescent="0.3">
      <c r="A457" s="23"/>
      <c r="B457" s="4"/>
      <c r="C457" s="4"/>
      <c r="D457" s="4"/>
      <c r="E457" s="22">
        <f>E456/100</f>
        <v>1.5937999999999999</v>
      </c>
      <c r="F457" s="4"/>
      <c r="G457" s="4"/>
      <c r="H457" s="24">
        <f>H456/100</f>
        <v>1.5937999999999999</v>
      </c>
      <c r="I457" s="168"/>
      <c r="J457" s="168"/>
      <c r="K457" s="168"/>
      <c r="L457" s="168"/>
    </row>
    <row r="458" spans="1:16" x14ac:dyDescent="0.25">
      <c r="A458" s="5" t="s">
        <v>44</v>
      </c>
      <c r="B458" s="37">
        <v>100</v>
      </c>
      <c r="C458" s="37"/>
      <c r="D458" s="37"/>
      <c r="E458" s="37"/>
      <c r="F458" s="37">
        <v>100</v>
      </c>
      <c r="G458" s="6"/>
      <c r="H458" s="7"/>
    </row>
    <row r="459" spans="1:16" x14ac:dyDescent="0.25">
      <c r="A459" s="8" t="s">
        <v>24</v>
      </c>
      <c r="B459" s="2">
        <v>75</v>
      </c>
      <c r="C459" s="2">
        <f>B459*0.1</f>
        <v>7.5</v>
      </c>
      <c r="D459" s="2">
        <v>530</v>
      </c>
      <c r="E459" s="2">
        <f>D459*C459</f>
        <v>3975</v>
      </c>
      <c r="F459" s="2">
        <v>75</v>
      </c>
      <c r="G459" s="2">
        <f>F459*0.1</f>
        <v>7.5</v>
      </c>
      <c r="H459" s="9">
        <f>G459*D459</f>
        <v>3975</v>
      </c>
    </row>
    <row r="460" spans="1:16" x14ac:dyDescent="0.25">
      <c r="A460" s="8" t="s">
        <v>67</v>
      </c>
      <c r="B460" s="2">
        <v>6</v>
      </c>
      <c r="C460" s="2">
        <f t="shared" ref="C460:C464" si="155">B460*0.1</f>
        <v>0.60000000000000009</v>
      </c>
      <c r="D460" s="2">
        <v>138</v>
      </c>
      <c r="E460" s="2">
        <f t="shared" ref="E460:E464" si="156">D460*C460</f>
        <v>82.800000000000011</v>
      </c>
      <c r="F460" s="2">
        <v>6</v>
      </c>
      <c r="G460" s="2">
        <f t="shared" ref="G460:G464" si="157">F460*0.1</f>
        <v>0.60000000000000009</v>
      </c>
      <c r="H460" s="9">
        <f t="shared" ref="H460:H464" si="158">G460*D460</f>
        <v>82.800000000000011</v>
      </c>
    </row>
    <row r="461" spans="1:16" x14ac:dyDescent="0.25">
      <c r="A461" s="8" t="s">
        <v>25</v>
      </c>
      <c r="B461" s="2">
        <v>18.75</v>
      </c>
      <c r="C461" s="2">
        <f t="shared" si="155"/>
        <v>1.875</v>
      </c>
      <c r="D461" s="2">
        <v>49</v>
      </c>
      <c r="E461" s="2">
        <f t="shared" si="156"/>
        <v>91.875</v>
      </c>
      <c r="F461" s="2">
        <v>18.75</v>
      </c>
      <c r="G461" s="2">
        <f t="shared" si="157"/>
        <v>1.875</v>
      </c>
      <c r="H461" s="9">
        <f t="shared" si="158"/>
        <v>91.875</v>
      </c>
    </row>
    <row r="462" spans="1:16" x14ac:dyDescent="0.25">
      <c r="A462" s="8" t="s">
        <v>43</v>
      </c>
      <c r="B462" s="2">
        <v>9</v>
      </c>
      <c r="C462" s="2">
        <f t="shared" si="155"/>
        <v>0.9</v>
      </c>
      <c r="D462" s="2">
        <v>132</v>
      </c>
      <c r="E462" s="2">
        <f t="shared" si="156"/>
        <v>118.8</v>
      </c>
      <c r="F462" s="2">
        <v>9</v>
      </c>
      <c r="G462" s="2">
        <f t="shared" si="157"/>
        <v>0.9</v>
      </c>
      <c r="H462" s="9">
        <f t="shared" si="158"/>
        <v>118.8</v>
      </c>
    </row>
    <row r="463" spans="1:16" x14ac:dyDescent="0.25">
      <c r="A463" s="8" t="s">
        <v>26</v>
      </c>
      <c r="B463" s="2">
        <v>3</v>
      </c>
      <c r="C463" s="2">
        <f t="shared" si="155"/>
        <v>0.30000000000000004</v>
      </c>
      <c r="D463" s="2">
        <v>30</v>
      </c>
      <c r="E463" s="2">
        <f t="shared" si="156"/>
        <v>9.0000000000000018</v>
      </c>
      <c r="F463" s="2">
        <v>3</v>
      </c>
      <c r="G463" s="2">
        <f t="shared" si="157"/>
        <v>0.30000000000000004</v>
      </c>
      <c r="H463" s="9">
        <f t="shared" si="158"/>
        <v>9.0000000000000018</v>
      </c>
    </row>
    <row r="464" spans="1:16" x14ac:dyDescent="0.25">
      <c r="A464" s="8" t="s">
        <v>1</v>
      </c>
      <c r="B464" s="2">
        <v>3</v>
      </c>
      <c r="C464" s="2">
        <f t="shared" si="155"/>
        <v>0.30000000000000004</v>
      </c>
      <c r="D464" s="2">
        <v>27</v>
      </c>
      <c r="E464" s="2">
        <f t="shared" si="156"/>
        <v>8.1000000000000014</v>
      </c>
      <c r="F464" s="2">
        <v>3</v>
      </c>
      <c r="G464" s="2">
        <f t="shared" si="157"/>
        <v>0.30000000000000004</v>
      </c>
      <c r="H464" s="9">
        <f t="shared" si="158"/>
        <v>8.1000000000000014</v>
      </c>
    </row>
    <row r="465" spans="1:14" x14ac:dyDescent="0.25">
      <c r="A465" s="8"/>
      <c r="B465" s="2"/>
      <c r="C465" s="2"/>
      <c r="D465" s="2"/>
      <c r="E465" s="2">
        <f>SUM(E459:E464)</f>
        <v>4285.5750000000007</v>
      </c>
      <c r="F465" s="2"/>
      <c r="G465" s="2"/>
      <c r="H465" s="9">
        <f>SUM(H459:H464)</f>
        <v>4285.5750000000007</v>
      </c>
    </row>
    <row r="466" spans="1:14" ht="15.75" thickBot="1" x14ac:dyDescent="0.3">
      <c r="A466" s="12"/>
      <c r="B466" s="13"/>
      <c r="C466" s="13"/>
      <c r="D466" s="13"/>
      <c r="E466" s="41">
        <f>E465/100</f>
        <v>42.855750000000008</v>
      </c>
      <c r="F466" s="13"/>
      <c r="G466" s="13"/>
      <c r="H466" s="53">
        <f>H465/100</f>
        <v>42.855750000000008</v>
      </c>
    </row>
    <row r="467" spans="1:14" ht="15.75" thickBot="1" x14ac:dyDescent="0.3">
      <c r="A467" s="5" t="s">
        <v>55</v>
      </c>
      <c r="B467" s="37">
        <v>50</v>
      </c>
      <c r="C467" s="6">
        <v>5</v>
      </c>
      <c r="D467" s="6">
        <v>62</v>
      </c>
      <c r="E467" s="37">
        <f>D467*C467/100</f>
        <v>3.1</v>
      </c>
      <c r="F467" s="37">
        <v>50</v>
      </c>
      <c r="G467" s="6">
        <v>5</v>
      </c>
      <c r="H467" s="38">
        <f>G467*D467/100</f>
        <v>3.1</v>
      </c>
    </row>
    <row r="468" spans="1:14" ht="15.75" thickBot="1" x14ac:dyDescent="0.3">
      <c r="A468" s="23" t="s">
        <v>56</v>
      </c>
      <c r="B468" s="4">
        <v>20</v>
      </c>
      <c r="C468" s="4">
        <v>2</v>
      </c>
      <c r="D468" s="4">
        <v>117</v>
      </c>
      <c r="E468" s="84">
        <f>D468*C468/100</f>
        <v>2.34</v>
      </c>
      <c r="F468" s="22">
        <v>20</v>
      </c>
      <c r="G468" s="4">
        <v>2</v>
      </c>
      <c r="H468" s="38">
        <f>G468*D468/100</f>
        <v>2.34</v>
      </c>
    </row>
    <row r="469" spans="1:14" ht="15.75" thickBot="1" x14ac:dyDescent="0.3">
      <c r="A469" s="111" t="s">
        <v>50</v>
      </c>
      <c r="B469" s="65"/>
      <c r="C469" s="65"/>
      <c r="D469" s="65"/>
      <c r="E469" s="112">
        <f>E432+E446+E452+E457+E466+E467+E468</f>
        <v>110.25565</v>
      </c>
      <c r="F469" s="113"/>
      <c r="G469" s="113"/>
      <c r="H469" s="114">
        <f>H432+H446+H452+H457+H466+H467+H468</f>
        <v>120.31065000000001</v>
      </c>
    </row>
    <row r="470" spans="1:14" ht="15.75" x14ac:dyDescent="0.25">
      <c r="A470" s="17"/>
      <c r="B470" s="357" t="s">
        <v>61</v>
      </c>
      <c r="C470" s="357"/>
      <c r="D470" s="357"/>
      <c r="E470" s="357"/>
      <c r="F470" s="357"/>
      <c r="G470" s="18"/>
      <c r="H470" s="19"/>
      <c r="M470" s="168"/>
      <c r="N470" s="168"/>
    </row>
    <row r="471" spans="1:14" x14ac:dyDescent="0.25">
      <c r="A471" s="358" t="s">
        <v>15</v>
      </c>
      <c r="B471" s="360" t="s">
        <v>86</v>
      </c>
      <c r="C471" s="360"/>
      <c r="D471" s="360"/>
      <c r="E471" s="360"/>
      <c r="F471" s="360" t="s">
        <v>85</v>
      </c>
      <c r="G471" s="360"/>
      <c r="H471" s="361"/>
      <c r="I471" s="168"/>
      <c r="J471" s="168"/>
      <c r="K471" s="168"/>
      <c r="L471" s="168"/>
      <c r="M471" s="168"/>
      <c r="N471" s="168"/>
    </row>
    <row r="472" spans="1:14" ht="30.75" thickBot="1" x14ac:dyDescent="0.3">
      <c r="A472" s="359"/>
      <c r="B472" s="16" t="s">
        <v>73</v>
      </c>
      <c r="C472" s="44" t="s">
        <v>5</v>
      </c>
      <c r="D472" s="44" t="s">
        <v>6</v>
      </c>
      <c r="E472" s="44" t="s">
        <v>13</v>
      </c>
      <c r="F472" s="16" t="s">
        <v>73</v>
      </c>
      <c r="G472" s="44" t="s">
        <v>14</v>
      </c>
      <c r="H472" s="45" t="s">
        <v>13</v>
      </c>
      <c r="I472" s="168"/>
      <c r="J472" s="168"/>
      <c r="K472" s="168"/>
      <c r="L472" s="168"/>
      <c r="M472" s="168"/>
      <c r="N472" s="168"/>
    </row>
    <row r="473" spans="1:14" x14ac:dyDescent="0.25">
      <c r="A473" s="47" t="s">
        <v>158</v>
      </c>
      <c r="B473" s="54">
        <v>100</v>
      </c>
      <c r="C473" s="59"/>
      <c r="D473" s="59"/>
      <c r="E473" s="59"/>
      <c r="F473" s="54">
        <v>100</v>
      </c>
      <c r="G473" s="6"/>
      <c r="H473" s="7"/>
      <c r="I473" s="168"/>
      <c r="J473" s="168"/>
      <c r="K473" s="168"/>
      <c r="L473" s="168"/>
      <c r="M473" s="168"/>
      <c r="N473" s="168"/>
    </row>
    <row r="474" spans="1:14" x14ac:dyDescent="0.25">
      <c r="A474" s="8" t="s">
        <v>159</v>
      </c>
      <c r="B474" s="2">
        <v>134</v>
      </c>
      <c r="C474" s="2">
        <f>B474*0.1</f>
        <v>13.4</v>
      </c>
      <c r="D474" s="2">
        <v>440</v>
      </c>
      <c r="E474" s="2">
        <f t="shared" ref="E474:E481" si="159">D474*C474</f>
        <v>5896</v>
      </c>
      <c r="F474" s="2">
        <f>B474</f>
        <v>134</v>
      </c>
      <c r="G474" s="2">
        <f>F474*0.1</f>
        <v>13.4</v>
      </c>
      <c r="H474" s="9">
        <f>G474*D474</f>
        <v>5896</v>
      </c>
      <c r="I474" s="168"/>
      <c r="J474" s="168"/>
      <c r="K474" s="168"/>
      <c r="L474" s="168"/>
      <c r="M474" s="168"/>
      <c r="N474" s="168"/>
    </row>
    <row r="475" spans="1:14" x14ac:dyDescent="0.25">
      <c r="A475" s="8" t="s">
        <v>141</v>
      </c>
      <c r="B475" s="2">
        <v>9.6</v>
      </c>
      <c r="C475" s="2">
        <f t="shared" ref="C475:C481" si="160">B475*0.1</f>
        <v>0.96</v>
      </c>
      <c r="D475" s="2">
        <v>138</v>
      </c>
      <c r="E475" s="2">
        <f t="shared" si="159"/>
        <v>132.47999999999999</v>
      </c>
      <c r="F475" s="2">
        <f t="shared" ref="F475:F481" si="161">B475</f>
        <v>9.6</v>
      </c>
      <c r="G475" s="2">
        <f t="shared" ref="G475:G479" si="162">F475*0.1</f>
        <v>0.96</v>
      </c>
      <c r="H475" s="9">
        <f t="shared" ref="H475:H481" si="163">G475*D475</f>
        <v>132.47999999999999</v>
      </c>
      <c r="I475" s="168"/>
      <c r="J475" s="168"/>
      <c r="K475" s="168"/>
      <c r="L475" s="168"/>
      <c r="M475" s="168"/>
      <c r="N475" s="168"/>
    </row>
    <row r="476" spans="1:14" x14ac:dyDescent="0.25">
      <c r="A476" s="8" t="s">
        <v>25</v>
      </c>
      <c r="B476" s="2">
        <v>19.2</v>
      </c>
      <c r="C476" s="2">
        <f t="shared" si="160"/>
        <v>1.92</v>
      </c>
      <c r="D476" s="2">
        <v>49</v>
      </c>
      <c r="E476" s="2">
        <f t="shared" si="159"/>
        <v>94.08</v>
      </c>
      <c r="F476" s="2">
        <f t="shared" si="161"/>
        <v>19.2</v>
      </c>
      <c r="G476" s="2">
        <f t="shared" si="162"/>
        <v>1.92</v>
      </c>
      <c r="H476" s="9">
        <f t="shared" si="163"/>
        <v>94.08</v>
      </c>
      <c r="I476" s="168"/>
      <c r="J476" s="168"/>
      <c r="K476" s="168"/>
      <c r="L476" s="168"/>
      <c r="M476" s="168"/>
      <c r="N476" s="168"/>
    </row>
    <row r="477" spans="1:14" x14ac:dyDescent="0.25">
      <c r="A477" s="8" t="s">
        <v>19</v>
      </c>
      <c r="B477" s="2">
        <v>30.4</v>
      </c>
      <c r="C477" s="2">
        <f t="shared" si="160"/>
        <v>3.04</v>
      </c>
      <c r="D477" s="2">
        <v>72</v>
      </c>
      <c r="E477" s="2">
        <f t="shared" si="159"/>
        <v>218.88</v>
      </c>
      <c r="F477" s="2">
        <f t="shared" si="161"/>
        <v>30.4</v>
      </c>
      <c r="G477" s="2">
        <f t="shared" si="162"/>
        <v>3.04</v>
      </c>
      <c r="H477" s="9">
        <f t="shared" si="163"/>
        <v>218.88</v>
      </c>
      <c r="I477" s="168"/>
      <c r="J477" s="168"/>
      <c r="K477" s="168"/>
      <c r="L477" s="168"/>
      <c r="M477" s="168"/>
      <c r="N477" s="168"/>
    </row>
    <row r="478" spans="1:14" x14ac:dyDescent="0.25">
      <c r="A478" s="8" t="s">
        <v>144</v>
      </c>
      <c r="B478" s="2">
        <v>12</v>
      </c>
      <c r="C478" s="2">
        <f t="shared" si="160"/>
        <v>1.2000000000000002</v>
      </c>
      <c r="D478" s="2">
        <v>198</v>
      </c>
      <c r="E478" s="2">
        <f t="shared" si="159"/>
        <v>237.60000000000002</v>
      </c>
      <c r="F478" s="2">
        <f t="shared" si="161"/>
        <v>12</v>
      </c>
      <c r="G478" s="2">
        <f t="shared" si="162"/>
        <v>1.2000000000000002</v>
      </c>
      <c r="H478" s="9">
        <f t="shared" si="163"/>
        <v>237.60000000000002</v>
      </c>
      <c r="I478" s="168"/>
      <c r="J478" s="168"/>
      <c r="K478" s="168"/>
      <c r="L478" s="168"/>
      <c r="M478" s="168"/>
      <c r="N478" s="168"/>
    </row>
    <row r="479" spans="1:14" x14ac:dyDescent="0.25">
      <c r="A479" s="8" t="s">
        <v>1</v>
      </c>
      <c r="B479" s="2">
        <v>2</v>
      </c>
      <c r="C479" s="2">
        <f t="shared" si="160"/>
        <v>0.2</v>
      </c>
      <c r="D479" s="2">
        <v>27</v>
      </c>
      <c r="E479" s="2">
        <f t="shared" si="159"/>
        <v>5.4</v>
      </c>
      <c r="F479" s="2">
        <f t="shared" si="161"/>
        <v>2</v>
      </c>
      <c r="G479" s="2">
        <f t="shared" si="162"/>
        <v>0.2</v>
      </c>
      <c r="H479" s="9">
        <f t="shared" si="163"/>
        <v>5.4</v>
      </c>
      <c r="I479" s="168"/>
      <c r="J479" s="168"/>
      <c r="K479" s="168"/>
      <c r="L479" s="168"/>
      <c r="M479" s="168"/>
      <c r="N479" s="168"/>
    </row>
    <row r="480" spans="1:14" x14ac:dyDescent="0.25">
      <c r="A480" s="8" t="s">
        <v>22</v>
      </c>
      <c r="B480" s="2">
        <v>5</v>
      </c>
      <c r="C480" s="2">
        <f t="shared" si="160"/>
        <v>0.5</v>
      </c>
      <c r="D480" s="2">
        <v>196</v>
      </c>
      <c r="E480" s="2">
        <f t="shared" si="159"/>
        <v>98</v>
      </c>
      <c r="F480" s="2">
        <f t="shared" si="161"/>
        <v>5</v>
      </c>
      <c r="G480" s="2">
        <f>F480*0.1</f>
        <v>0.5</v>
      </c>
      <c r="H480" s="9">
        <f t="shared" si="163"/>
        <v>98</v>
      </c>
      <c r="I480" s="168"/>
      <c r="J480" s="168"/>
      <c r="K480" s="168"/>
      <c r="L480" s="168"/>
      <c r="M480" s="168"/>
      <c r="N480" s="168"/>
    </row>
    <row r="481" spans="1:20" x14ac:dyDescent="0.25">
      <c r="A481" s="8" t="s">
        <v>26</v>
      </c>
      <c r="B481" s="2">
        <v>4</v>
      </c>
      <c r="C481" s="2">
        <f t="shared" si="160"/>
        <v>0.4</v>
      </c>
      <c r="D481" s="2">
        <v>30</v>
      </c>
      <c r="E481" s="2">
        <f t="shared" si="159"/>
        <v>12</v>
      </c>
      <c r="F481" s="2">
        <f t="shared" si="161"/>
        <v>4</v>
      </c>
      <c r="G481" s="2">
        <f t="shared" ref="G481" si="164">F481*0.1</f>
        <v>0.4</v>
      </c>
      <c r="H481" s="9">
        <f t="shared" si="163"/>
        <v>12</v>
      </c>
      <c r="I481" s="168"/>
      <c r="J481" s="168"/>
      <c r="K481" s="168"/>
      <c r="L481" s="168"/>
      <c r="M481" s="168"/>
      <c r="N481" s="168"/>
    </row>
    <row r="482" spans="1:20" x14ac:dyDescent="0.25">
      <c r="A482" s="8"/>
      <c r="B482" s="2"/>
      <c r="C482" s="2"/>
      <c r="D482" s="2"/>
      <c r="E482" s="2">
        <f>SUM(E474:E481)</f>
        <v>6694.44</v>
      </c>
      <c r="F482" s="2"/>
      <c r="G482" s="2"/>
      <c r="H482" s="9">
        <f>SUM(H474:H481)</f>
        <v>6694.44</v>
      </c>
      <c r="I482" s="168"/>
      <c r="J482" s="168"/>
      <c r="K482" s="168"/>
      <c r="L482" s="168"/>
      <c r="M482" s="168"/>
      <c r="N482" s="168"/>
    </row>
    <row r="483" spans="1:20" ht="15.75" thickBot="1" x14ac:dyDescent="0.3">
      <c r="A483" s="12"/>
      <c r="B483" s="13"/>
      <c r="C483" s="13"/>
      <c r="D483" s="13"/>
      <c r="E483" s="41">
        <f>E482/100</f>
        <v>66.944400000000002</v>
      </c>
      <c r="F483" s="13"/>
      <c r="G483" s="13"/>
      <c r="H483" s="53">
        <f>H482/100</f>
        <v>66.944400000000002</v>
      </c>
      <c r="I483" s="168"/>
      <c r="J483" s="168"/>
      <c r="K483" s="168"/>
      <c r="L483" s="168"/>
      <c r="M483" s="168"/>
      <c r="N483" s="168"/>
    </row>
    <row r="484" spans="1:20" x14ac:dyDescent="0.25">
      <c r="A484" s="5" t="s">
        <v>197</v>
      </c>
      <c r="B484" s="37">
        <v>200</v>
      </c>
      <c r="C484" s="37"/>
      <c r="D484" s="37"/>
      <c r="E484" s="37"/>
      <c r="F484" s="37">
        <v>200</v>
      </c>
      <c r="G484" s="6"/>
      <c r="H484" s="7"/>
      <c r="I484" s="168"/>
      <c r="J484" s="168"/>
      <c r="K484" s="168"/>
      <c r="L484" s="168"/>
      <c r="M484" s="168"/>
      <c r="N484" s="168"/>
    </row>
    <row r="485" spans="1:20" x14ac:dyDescent="0.25">
      <c r="A485" s="8" t="s">
        <v>134</v>
      </c>
      <c r="B485" s="2">
        <v>1</v>
      </c>
      <c r="C485" s="2">
        <f>B485*0.1</f>
        <v>0.1</v>
      </c>
      <c r="D485" s="2">
        <v>650</v>
      </c>
      <c r="E485" s="2">
        <f>C485*D485:D486</f>
        <v>65</v>
      </c>
      <c r="F485" s="2">
        <v>1</v>
      </c>
      <c r="G485" s="2">
        <f>F485*0.1</f>
        <v>0.1</v>
      </c>
      <c r="H485" s="9">
        <f>G485*D485</f>
        <v>65</v>
      </c>
      <c r="I485" s="168"/>
      <c r="J485" s="168"/>
      <c r="K485" s="168"/>
      <c r="L485" s="168"/>
      <c r="M485" s="168"/>
      <c r="N485" s="168"/>
    </row>
    <row r="486" spans="1:20" x14ac:dyDescent="0.25">
      <c r="A486" s="8" t="s">
        <v>72</v>
      </c>
      <c r="B486" s="2">
        <v>6</v>
      </c>
      <c r="C486" s="2">
        <f>B486*0.1</f>
        <v>0.60000000000000009</v>
      </c>
      <c r="D486" s="2">
        <v>320</v>
      </c>
      <c r="E486" s="2">
        <f t="shared" ref="E486:E487" si="165">C486*D486:D487</f>
        <v>192.00000000000003</v>
      </c>
      <c r="F486" s="2">
        <v>6</v>
      </c>
      <c r="G486" s="2">
        <f t="shared" ref="G486:G487" si="166">F486*0.1</f>
        <v>0.60000000000000009</v>
      </c>
      <c r="H486" s="9">
        <f t="shared" ref="H486:H487" si="167">G486*D486</f>
        <v>192.00000000000003</v>
      </c>
      <c r="I486" s="168"/>
      <c r="J486" s="168"/>
      <c r="K486" s="168"/>
      <c r="L486" s="168"/>
      <c r="M486" s="168"/>
      <c r="N486" s="168"/>
    </row>
    <row r="487" spans="1:20" x14ac:dyDescent="0.25">
      <c r="A487" s="8" t="s">
        <v>2</v>
      </c>
      <c r="B487" s="2">
        <v>11</v>
      </c>
      <c r="C487" s="2">
        <f>B487*0.1</f>
        <v>1.1000000000000001</v>
      </c>
      <c r="D487" s="2">
        <v>85.8</v>
      </c>
      <c r="E487" s="2">
        <f t="shared" si="165"/>
        <v>94.38000000000001</v>
      </c>
      <c r="F487" s="2">
        <v>11</v>
      </c>
      <c r="G487" s="2">
        <f t="shared" si="166"/>
        <v>1.1000000000000001</v>
      </c>
      <c r="H487" s="9">
        <f t="shared" si="167"/>
        <v>94.38000000000001</v>
      </c>
      <c r="I487" s="168"/>
      <c r="J487" s="168"/>
      <c r="K487" s="168"/>
      <c r="L487" s="168"/>
      <c r="M487" s="168"/>
      <c r="N487" s="168"/>
    </row>
    <row r="488" spans="1:20" x14ac:dyDescent="0.25">
      <c r="A488" s="14"/>
      <c r="B488" s="4"/>
      <c r="C488" s="4"/>
      <c r="D488" s="4"/>
      <c r="E488" s="4">
        <f>SUM(E485:E487)</f>
        <v>351.38</v>
      </c>
      <c r="F488" s="4"/>
      <c r="G488" s="4"/>
      <c r="H488" s="15">
        <f>SUM(H485:H487)</f>
        <v>351.38</v>
      </c>
      <c r="I488" s="168"/>
      <c r="J488" s="168"/>
      <c r="K488" s="168"/>
      <c r="L488" s="168"/>
      <c r="M488" s="168"/>
      <c r="N488" s="168"/>
    </row>
    <row r="489" spans="1:20" ht="15.75" thickBot="1" x14ac:dyDescent="0.3">
      <c r="A489" s="12"/>
      <c r="B489" s="13"/>
      <c r="C489" s="13"/>
      <c r="D489" s="13"/>
      <c r="E489" s="32">
        <f>E488/100</f>
        <v>3.5137999999999998</v>
      </c>
      <c r="F489" s="32"/>
      <c r="G489" s="32"/>
      <c r="H489" s="33">
        <f>H488/100</f>
        <v>3.5137999999999998</v>
      </c>
      <c r="I489" s="168"/>
      <c r="J489" s="168"/>
      <c r="K489" s="168"/>
      <c r="L489" s="168"/>
      <c r="M489" s="168"/>
      <c r="N489" s="168"/>
      <c r="O489" s="168"/>
      <c r="P489" s="168"/>
      <c r="Q489" s="168"/>
    </row>
    <row r="490" spans="1:20" x14ac:dyDescent="0.25">
      <c r="A490" s="87" t="s">
        <v>116</v>
      </c>
      <c r="B490" s="35">
        <v>150</v>
      </c>
      <c r="C490" s="35"/>
      <c r="D490" s="35"/>
      <c r="E490" s="35"/>
      <c r="F490" s="35">
        <v>180</v>
      </c>
      <c r="G490" s="29"/>
      <c r="H490" s="61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</row>
    <row r="491" spans="1:20" x14ac:dyDescent="0.25">
      <c r="A491" s="8" t="s">
        <v>36</v>
      </c>
      <c r="B491" s="2">
        <v>52.5</v>
      </c>
      <c r="C491" s="2">
        <f>B491*0.1</f>
        <v>5.25</v>
      </c>
      <c r="D491" s="2">
        <v>59</v>
      </c>
      <c r="E491" s="2">
        <f>D491*C491</f>
        <v>309.75</v>
      </c>
      <c r="F491" s="2">
        <v>63</v>
      </c>
      <c r="G491" s="2">
        <f>F491*0.1</f>
        <v>6.3000000000000007</v>
      </c>
      <c r="H491" s="9">
        <f>G491*D491</f>
        <v>371.70000000000005</v>
      </c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</row>
    <row r="492" spans="1:20" x14ac:dyDescent="0.25">
      <c r="A492" s="8" t="s">
        <v>68</v>
      </c>
      <c r="B492" s="2">
        <v>5.3</v>
      </c>
      <c r="C492" s="2">
        <f t="shared" ref="C492:C493" si="168">B492*0.1</f>
        <v>0.53</v>
      </c>
      <c r="D492" s="2">
        <v>620</v>
      </c>
      <c r="E492" s="2">
        <f t="shared" ref="E492:E493" si="169">D492*C492</f>
        <v>328.6</v>
      </c>
      <c r="F492" s="2">
        <v>6.3</v>
      </c>
      <c r="G492" s="2">
        <f t="shared" ref="G492:G493" si="170">F492*0.1</f>
        <v>0.63</v>
      </c>
      <c r="H492" s="9">
        <f t="shared" ref="H492:H493" si="171">G492*D492</f>
        <v>390.6</v>
      </c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</row>
    <row r="493" spans="1:20" x14ac:dyDescent="0.25">
      <c r="A493" s="8" t="s">
        <v>1</v>
      </c>
      <c r="B493" s="2">
        <v>2</v>
      </c>
      <c r="C493" s="2">
        <f t="shared" si="168"/>
        <v>0.2</v>
      </c>
      <c r="D493" s="2">
        <v>27</v>
      </c>
      <c r="E493" s="2">
        <f t="shared" si="169"/>
        <v>5.4</v>
      </c>
      <c r="F493" s="2">
        <v>3</v>
      </c>
      <c r="G493" s="2">
        <f t="shared" si="170"/>
        <v>0.30000000000000004</v>
      </c>
      <c r="H493" s="9">
        <f t="shared" si="171"/>
        <v>8.1000000000000014</v>
      </c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</row>
    <row r="494" spans="1:20" x14ac:dyDescent="0.25">
      <c r="A494" s="8"/>
      <c r="B494" s="2"/>
      <c r="C494" s="2"/>
      <c r="D494" s="2"/>
      <c r="E494" s="2">
        <f>SUM(E491:E493)</f>
        <v>643.75</v>
      </c>
      <c r="F494" s="2"/>
      <c r="G494" s="2"/>
      <c r="H494" s="9">
        <f>SUM(H491:H493)</f>
        <v>770.40000000000009</v>
      </c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</row>
    <row r="495" spans="1:20" ht="15.75" thickBot="1" x14ac:dyDescent="0.3">
      <c r="A495" s="12"/>
      <c r="B495" s="13"/>
      <c r="C495" s="13"/>
      <c r="D495" s="13"/>
      <c r="E495" s="41">
        <f>E494/100</f>
        <v>6.4375</v>
      </c>
      <c r="F495" s="32"/>
      <c r="G495" s="32"/>
      <c r="H495" s="53">
        <f>H494/100</f>
        <v>7.7040000000000006</v>
      </c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</row>
    <row r="496" spans="1:20" x14ac:dyDescent="0.25">
      <c r="A496" s="92" t="s">
        <v>202</v>
      </c>
      <c r="B496" s="83">
        <v>20</v>
      </c>
      <c r="C496" s="83">
        <f>B496*0.1</f>
        <v>2</v>
      </c>
      <c r="D496" s="83">
        <v>430</v>
      </c>
      <c r="E496" s="84">
        <f>C496*D496/100</f>
        <v>8.6</v>
      </c>
      <c r="F496" s="83">
        <v>20</v>
      </c>
      <c r="G496" s="83">
        <f>F496*100/1000</f>
        <v>2</v>
      </c>
      <c r="H496" s="165">
        <f>G496*D496/100</f>
        <v>8.6</v>
      </c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</row>
    <row r="497" spans="1:20" ht="15.75" thickBot="1" x14ac:dyDescent="0.3">
      <c r="A497" s="115"/>
      <c r="B497" s="74"/>
      <c r="C497" s="74"/>
      <c r="D497" s="74"/>
      <c r="E497" s="169"/>
      <c r="F497" s="75"/>
      <c r="G497" s="75"/>
      <c r="H497" s="170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</row>
    <row r="498" spans="1:20" ht="15.75" thickBot="1" x14ac:dyDescent="0.3">
      <c r="A498" s="92" t="s">
        <v>123</v>
      </c>
      <c r="B498" s="83">
        <v>50</v>
      </c>
      <c r="C498" s="83">
        <f>B498*0.1</f>
        <v>5</v>
      </c>
      <c r="D498" s="83">
        <v>103</v>
      </c>
      <c r="E498" s="84">
        <f>C498*D498/100</f>
        <v>5.15</v>
      </c>
      <c r="F498" s="83">
        <v>50</v>
      </c>
      <c r="G498" s="83">
        <f>F498*0.1</f>
        <v>5</v>
      </c>
      <c r="H498" s="165">
        <f>G498*D498/100</f>
        <v>5.15</v>
      </c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</row>
    <row r="499" spans="1:20" ht="15.75" thickBot="1" x14ac:dyDescent="0.3">
      <c r="A499" s="165" t="s">
        <v>50</v>
      </c>
      <c r="B499" s="83"/>
      <c r="C499" s="83"/>
      <c r="D499" s="83"/>
      <c r="E499" s="164">
        <f>E498+E496+E495+E489+E483+E497</f>
        <v>90.645700000000005</v>
      </c>
      <c r="F499" s="83"/>
      <c r="G499" s="83"/>
      <c r="H499" s="272">
        <f>H498+H496+H495+H489+H483+H497</f>
        <v>91.912199999999999</v>
      </c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</row>
    <row r="500" spans="1:20" x14ac:dyDescent="0.25">
      <c r="A500" s="362" t="s">
        <v>16</v>
      </c>
      <c r="B500" s="363" t="s">
        <v>86</v>
      </c>
      <c r="C500" s="363"/>
      <c r="D500" s="363"/>
      <c r="E500" s="363"/>
      <c r="F500" s="363" t="s">
        <v>85</v>
      </c>
      <c r="G500" s="363"/>
      <c r="H500" s="364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</row>
    <row r="501" spans="1:20" ht="30.75" thickBot="1" x14ac:dyDescent="0.3">
      <c r="A501" s="359"/>
      <c r="B501" s="16" t="s">
        <v>73</v>
      </c>
      <c r="C501" s="44" t="s">
        <v>5</v>
      </c>
      <c r="D501" s="44" t="s">
        <v>6</v>
      </c>
      <c r="E501" s="44" t="s">
        <v>13</v>
      </c>
      <c r="F501" s="16" t="s">
        <v>73</v>
      </c>
      <c r="G501" s="44" t="s">
        <v>14</v>
      </c>
      <c r="H501" s="179" t="s">
        <v>13</v>
      </c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</row>
    <row r="502" spans="1:20" x14ac:dyDescent="0.25">
      <c r="A502" s="46" t="s">
        <v>105</v>
      </c>
      <c r="B502" s="37">
        <v>60</v>
      </c>
      <c r="C502" s="37"/>
      <c r="D502" s="37"/>
      <c r="E502" s="37"/>
      <c r="F502" s="37">
        <v>100</v>
      </c>
      <c r="G502" s="6"/>
      <c r="H502" s="180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</row>
    <row r="503" spans="1:20" x14ac:dyDescent="0.25">
      <c r="A503" s="8" t="s">
        <v>106</v>
      </c>
      <c r="B503" s="2">
        <v>29</v>
      </c>
      <c r="C503" s="2">
        <f>B503*0.1</f>
        <v>2.9000000000000004</v>
      </c>
      <c r="D503" s="2">
        <v>170</v>
      </c>
      <c r="E503" s="2">
        <f>D503*C503</f>
        <v>493.00000000000006</v>
      </c>
      <c r="F503" s="2">
        <v>48.2</v>
      </c>
      <c r="G503" s="2">
        <f>F503*0.1</f>
        <v>4.82</v>
      </c>
      <c r="H503" s="181">
        <f>G503*D503</f>
        <v>819.40000000000009</v>
      </c>
      <c r="I503" s="168"/>
      <c r="J503" s="168"/>
      <c r="K503" s="168"/>
      <c r="L503" s="168"/>
      <c r="M503" s="168"/>
      <c r="N503" s="168"/>
      <c r="O503" s="168"/>
      <c r="P503" s="168"/>
      <c r="R503" s="168"/>
      <c r="S503" s="168"/>
      <c r="T503" s="168"/>
    </row>
    <row r="504" spans="1:20" x14ac:dyDescent="0.25">
      <c r="A504" s="8" t="s">
        <v>107</v>
      </c>
      <c r="B504" s="2">
        <v>22.5</v>
      </c>
      <c r="C504" s="2">
        <f t="shared" ref="C504:C507" si="172">B504*0.1</f>
        <v>2.25</v>
      </c>
      <c r="D504" s="2">
        <v>170</v>
      </c>
      <c r="E504" s="2">
        <f t="shared" ref="E504:E507" si="173">D504*C504</f>
        <v>382.5</v>
      </c>
      <c r="F504" s="2">
        <v>37.5</v>
      </c>
      <c r="G504" s="2">
        <f t="shared" ref="G504:G507" si="174">F504*0.1</f>
        <v>3.75</v>
      </c>
      <c r="H504" s="181">
        <f>G504*D504</f>
        <v>637.5</v>
      </c>
      <c r="I504" s="168"/>
      <c r="J504" s="168"/>
      <c r="K504" s="168"/>
      <c r="L504" s="168"/>
      <c r="M504" s="168"/>
      <c r="N504" s="168"/>
      <c r="O504" s="168"/>
      <c r="P504" s="168"/>
    </row>
    <row r="505" spans="1:20" x14ac:dyDescent="0.25">
      <c r="A505" s="8" t="s">
        <v>67</v>
      </c>
      <c r="B505" s="2">
        <v>2</v>
      </c>
      <c r="C505" s="2">
        <f t="shared" si="172"/>
        <v>0.2</v>
      </c>
      <c r="D505" s="2">
        <v>138</v>
      </c>
      <c r="E505" s="2">
        <f t="shared" si="173"/>
        <v>27.6</v>
      </c>
      <c r="F505" s="2">
        <v>4</v>
      </c>
      <c r="G505" s="2">
        <f t="shared" si="174"/>
        <v>0.4</v>
      </c>
      <c r="H505" s="181">
        <f t="shared" ref="H505:H507" si="175">G505*D505</f>
        <v>55.2</v>
      </c>
      <c r="I505" s="168"/>
      <c r="J505" s="168"/>
      <c r="K505" s="168"/>
      <c r="L505" s="168"/>
      <c r="M505" s="168"/>
      <c r="N505" s="168"/>
      <c r="O505" s="168"/>
      <c r="P505" s="168"/>
    </row>
    <row r="506" spans="1:20" x14ac:dyDescent="0.25">
      <c r="A506" s="8" t="s">
        <v>25</v>
      </c>
      <c r="B506" s="2">
        <v>7.1</v>
      </c>
      <c r="C506" s="2">
        <f t="shared" si="172"/>
        <v>0.71</v>
      </c>
      <c r="D506" s="2">
        <v>49</v>
      </c>
      <c r="E506" s="2">
        <f t="shared" si="173"/>
        <v>34.79</v>
      </c>
      <c r="F506" s="2">
        <v>11.9</v>
      </c>
      <c r="G506" s="2">
        <f t="shared" si="174"/>
        <v>1.1900000000000002</v>
      </c>
      <c r="H506" s="181">
        <f t="shared" si="175"/>
        <v>58.310000000000009</v>
      </c>
      <c r="I506" s="168"/>
      <c r="J506" s="168"/>
      <c r="K506" s="168"/>
      <c r="L506" s="168"/>
      <c r="M506" s="168"/>
      <c r="N506" s="168"/>
      <c r="O506" s="168"/>
      <c r="P506" s="168"/>
    </row>
    <row r="507" spans="1:20" x14ac:dyDescent="0.25">
      <c r="A507" s="14" t="s">
        <v>1</v>
      </c>
      <c r="B507" s="4">
        <v>2</v>
      </c>
      <c r="C507" s="2">
        <f t="shared" si="172"/>
        <v>0.2</v>
      </c>
      <c r="D507" s="4">
        <v>27</v>
      </c>
      <c r="E507" s="2">
        <f t="shared" si="173"/>
        <v>5.4</v>
      </c>
      <c r="F507" s="4">
        <v>2</v>
      </c>
      <c r="G507" s="2">
        <f t="shared" si="174"/>
        <v>0.2</v>
      </c>
      <c r="H507" s="181">
        <f t="shared" si="175"/>
        <v>5.4</v>
      </c>
      <c r="I507" s="168"/>
      <c r="J507" s="168"/>
      <c r="K507" s="168"/>
      <c r="L507" s="168"/>
      <c r="M507" s="168"/>
      <c r="N507" s="168"/>
      <c r="O507" s="168"/>
      <c r="P507" s="168"/>
    </row>
    <row r="508" spans="1:20" ht="15.75" thickBot="1" x14ac:dyDescent="0.3">
      <c r="A508" s="14"/>
      <c r="B508" s="4"/>
      <c r="C508" s="4"/>
      <c r="D508" s="4"/>
      <c r="E508" s="98">
        <f>SUM(E503:E507)</f>
        <v>943.29</v>
      </c>
      <c r="F508" s="4"/>
      <c r="G508" s="4"/>
      <c r="H508" s="182">
        <f>H503+H504+H505+H506+H507</f>
        <v>1575.8100000000002</v>
      </c>
      <c r="I508" s="168"/>
      <c r="J508" s="168"/>
      <c r="K508" s="168"/>
      <c r="L508" s="168"/>
      <c r="M508" s="168"/>
      <c r="N508" s="168"/>
      <c r="O508" s="168"/>
      <c r="P508" s="168"/>
    </row>
    <row r="509" spans="1:20" ht="15.75" thickBot="1" x14ac:dyDescent="0.3">
      <c r="A509" s="51"/>
      <c r="B509" s="50"/>
      <c r="C509" s="50"/>
      <c r="D509" s="50"/>
      <c r="E509" s="97">
        <f>E508/100</f>
        <v>9.4329000000000001</v>
      </c>
      <c r="F509" s="50"/>
      <c r="G509" s="50"/>
      <c r="H509" s="183">
        <f>H508/100</f>
        <v>15.758100000000002</v>
      </c>
      <c r="I509" s="168"/>
      <c r="J509" s="168"/>
      <c r="K509" s="168"/>
      <c r="L509" s="168"/>
      <c r="M509" s="168"/>
      <c r="N509" s="168"/>
      <c r="O509" s="168"/>
      <c r="P509" s="168"/>
    </row>
    <row r="510" spans="1:20" ht="29.25" x14ac:dyDescent="0.25">
      <c r="A510" s="46" t="s">
        <v>89</v>
      </c>
      <c r="B510" s="37">
        <v>250</v>
      </c>
      <c r="C510" s="37"/>
      <c r="D510" s="37"/>
      <c r="E510" s="37"/>
      <c r="F510" s="37">
        <v>250</v>
      </c>
      <c r="G510" s="6"/>
      <c r="H510" s="180"/>
      <c r="I510" s="168"/>
      <c r="J510" s="168"/>
      <c r="K510" s="168"/>
      <c r="L510" s="168"/>
      <c r="M510" s="168"/>
      <c r="N510" s="168"/>
      <c r="O510" s="168"/>
      <c r="P510" s="168"/>
    </row>
    <row r="511" spans="1:20" x14ac:dyDescent="0.25">
      <c r="A511" s="8" t="s">
        <v>17</v>
      </c>
      <c r="B511" s="2">
        <v>70.400000000000006</v>
      </c>
      <c r="C511" s="2">
        <f>B511*0.1</f>
        <v>7.0400000000000009</v>
      </c>
      <c r="D511" s="2">
        <v>69</v>
      </c>
      <c r="E511" s="2">
        <f>D511*C511</f>
        <v>485.76000000000005</v>
      </c>
      <c r="F511" s="2">
        <f>B511</f>
        <v>70.400000000000006</v>
      </c>
      <c r="G511" s="2">
        <f t="shared" ref="G511:G517" si="176">C511</f>
        <v>7.0400000000000009</v>
      </c>
      <c r="H511" s="181">
        <f>G511*D511</f>
        <v>485.76000000000005</v>
      </c>
      <c r="I511" s="168"/>
      <c r="J511" s="168"/>
      <c r="K511" s="168"/>
      <c r="L511" s="168"/>
      <c r="M511" s="168"/>
      <c r="N511" s="168"/>
      <c r="O511" s="168"/>
      <c r="P511" s="168"/>
    </row>
    <row r="512" spans="1:20" x14ac:dyDescent="0.25">
      <c r="A512" s="8" t="s">
        <v>18</v>
      </c>
      <c r="B512" s="2">
        <v>60</v>
      </c>
      <c r="C512" s="2">
        <f t="shared" ref="C512:C518" si="177">B512*0.1</f>
        <v>6</v>
      </c>
      <c r="D512" s="2">
        <v>49</v>
      </c>
      <c r="E512" s="2">
        <f t="shared" ref="E512:E518" si="178">D512*C512</f>
        <v>294</v>
      </c>
      <c r="F512" s="2">
        <f t="shared" ref="F512:F518" si="179">B512</f>
        <v>60</v>
      </c>
      <c r="G512" s="2">
        <f t="shared" si="176"/>
        <v>6</v>
      </c>
      <c r="H512" s="181">
        <f t="shared" ref="H512:H518" si="180">G512*D512</f>
        <v>294</v>
      </c>
      <c r="I512" s="168"/>
      <c r="J512" s="168"/>
      <c r="K512" s="168"/>
      <c r="L512" s="168"/>
      <c r="M512" s="168"/>
    </row>
    <row r="513" spans="1:13" x14ac:dyDescent="0.25">
      <c r="A513" s="8" t="s">
        <v>19</v>
      </c>
      <c r="B513" s="2">
        <v>15</v>
      </c>
      <c r="C513" s="2">
        <f t="shared" si="177"/>
        <v>1.5</v>
      </c>
      <c r="D513" s="2">
        <v>72</v>
      </c>
      <c r="E513" s="2">
        <f t="shared" si="178"/>
        <v>108</v>
      </c>
      <c r="F513" s="2">
        <f t="shared" si="179"/>
        <v>15</v>
      </c>
      <c r="G513" s="2">
        <f t="shared" si="176"/>
        <v>1.5</v>
      </c>
      <c r="H513" s="181">
        <f t="shared" si="180"/>
        <v>108</v>
      </c>
      <c r="I513" s="168"/>
      <c r="J513" s="168"/>
      <c r="K513" s="168"/>
      <c r="L513" s="168"/>
      <c r="M513" s="168"/>
    </row>
    <row r="514" spans="1:13" x14ac:dyDescent="0.25">
      <c r="A514" s="8" t="s">
        <v>25</v>
      </c>
      <c r="B514" s="2">
        <v>13.5</v>
      </c>
      <c r="C514" s="2">
        <f t="shared" si="177"/>
        <v>1.35</v>
      </c>
      <c r="D514" s="2">
        <v>49</v>
      </c>
      <c r="E514" s="2">
        <f t="shared" si="178"/>
        <v>66.150000000000006</v>
      </c>
      <c r="F514" s="2">
        <f t="shared" si="179"/>
        <v>13.5</v>
      </c>
      <c r="G514" s="2">
        <f t="shared" si="176"/>
        <v>1.35</v>
      </c>
      <c r="H514" s="181">
        <f t="shared" si="180"/>
        <v>66.150000000000006</v>
      </c>
      <c r="I514" s="168"/>
      <c r="J514" s="168"/>
      <c r="K514" s="168"/>
      <c r="L514" s="168"/>
      <c r="M514" s="168"/>
    </row>
    <row r="515" spans="1:13" x14ac:dyDescent="0.25">
      <c r="A515" s="8" t="s">
        <v>22</v>
      </c>
      <c r="B515" s="2">
        <v>10</v>
      </c>
      <c r="C515" s="2">
        <f t="shared" si="177"/>
        <v>1</v>
      </c>
      <c r="D515" s="2">
        <v>196</v>
      </c>
      <c r="E515" s="2">
        <f t="shared" si="178"/>
        <v>196</v>
      </c>
      <c r="F515" s="2">
        <f t="shared" si="179"/>
        <v>10</v>
      </c>
      <c r="G515" s="2">
        <f t="shared" si="176"/>
        <v>1</v>
      </c>
      <c r="H515" s="181">
        <f t="shared" si="180"/>
        <v>196</v>
      </c>
      <c r="I515" s="168"/>
      <c r="J515" s="168"/>
      <c r="K515" s="168"/>
      <c r="L515" s="168"/>
      <c r="M515" s="168"/>
    </row>
    <row r="516" spans="1:13" x14ac:dyDescent="0.25">
      <c r="A516" s="8" t="s">
        <v>1</v>
      </c>
      <c r="B516" s="2">
        <v>2</v>
      </c>
      <c r="C516" s="2">
        <f t="shared" si="177"/>
        <v>0.2</v>
      </c>
      <c r="D516" s="2">
        <v>27</v>
      </c>
      <c r="E516" s="2">
        <f t="shared" si="178"/>
        <v>5.4</v>
      </c>
      <c r="F516" s="2">
        <f t="shared" si="179"/>
        <v>2</v>
      </c>
      <c r="G516" s="2">
        <f t="shared" si="176"/>
        <v>0.2</v>
      </c>
      <c r="H516" s="181">
        <f t="shared" si="180"/>
        <v>5.4</v>
      </c>
      <c r="I516" s="168"/>
      <c r="J516" s="168"/>
      <c r="K516" s="168"/>
      <c r="L516" s="168"/>
      <c r="M516" s="168"/>
    </row>
    <row r="517" spans="1:13" x14ac:dyDescent="0.25">
      <c r="A517" s="8" t="s">
        <v>24</v>
      </c>
      <c r="B517" s="2">
        <v>40</v>
      </c>
      <c r="C517" s="2">
        <f t="shared" si="177"/>
        <v>4</v>
      </c>
      <c r="D517" s="2">
        <v>729</v>
      </c>
      <c r="E517" s="2">
        <f t="shared" si="178"/>
        <v>2916</v>
      </c>
      <c r="F517" s="2">
        <f t="shared" si="179"/>
        <v>40</v>
      </c>
      <c r="G517" s="2">
        <f t="shared" si="176"/>
        <v>4</v>
      </c>
      <c r="H517" s="181">
        <f t="shared" si="180"/>
        <v>2916</v>
      </c>
      <c r="I517" s="168"/>
      <c r="J517" s="168"/>
      <c r="K517" s="168"/>
      <c r="L517" s="168"/>
      <c r="M517" s="168"/>
    </row>
    <row r="518" spans="1:13" x14ac:dyDescent="0.25">
      <c r="A518" s="8" t="s">
        <v>67</v>
      </c>
      <c r="B518" s="2">
        <v>4.5</v>
      </c>
      <c r="C518" s="2">
        <f t="shared" si="177"/>
        <v>0.45</v>
      </c>
      <c r="D518" s="2">
        <v>138</v>
      </c>
      <c r="E518" s="2">
        <f t="shared" si="178"/>
        <v>62.1</v>
      </c>
      <c r="F518" s="2">
        <f t="shared" si="179"/>
        <v>4.5</v>
      </c>
      <c r="G518" s="2">
        <f>C518</f>
        <v>0.45</v>
      </c>
      <c r="H518" s="181">
        <f t="shared" si="180"/>
        <v>62.1</v>
      </c>
      <c r="I518" s="168"/>
      <c r="J518" s="168"/>
      <c r="K518" s="168"/>
      <c r="L518" s="168"/>
      <c r="M518" s="168"/>
    </row>
    <row r="519" spans="1:13" ht="15.75" thickBot="1" x14ac:dyDescent="0.3">
      <c r="A519" s="14"/>
      <c r="B519" s="4"/>
      <c r="C519" s="4"/>
      <c r="D519" s="4"/>
      <c r="E519" s="4">
        <f>SUM(E511:E518)</f>
        <v>4133.41</v>
      </c>
      <c r="F519" s="4"/>
      <c r="G519" s="4"/>
      <c r="H519" s="184">
        <f>SUM(H511:H518)</f>
        <v>4133.41</v>
      </c>
      <c r="I519" s="168"/>
      <c r="J519" s="168"/>
      <c r="K519" s="168"/>
      <c r="L519" s="168"/>
      <c r="M519" s="168"/>
    </row>
    <row r="520" spans="1:13" ht="15.75" thickBot="1" x14ac:dyDescent="0.3">
      <c r="A520" s="51"/>
      <c r="B520" s="50"/>
      <c r="C520" s="50"/>
      <c r="D520" s="50"/>
      <c r="E520" s="97">
        <f>E519/100</f>
        <v>41.334099999999999</v>
      </c>
      <c r="F520" s="50"/>
      <c r="G520" s="50"/>
      <c r="H520" s="185">
        <f>H519/100</f>
        <v>41.334099999999999</v>
      </c>
      <c r="I520" s="168"/>
      <c r="J520" s="168"/>
      <c r="K520" s="168"/>
      <c r="L520" s="168"/>
      <c r="M520" s="168"/>
    </row>
    <row r="521" spans="1:13" x14ac:dyDescent="0.25">
      <c r="A521" s="47" t="s">
        <v>164</v>
      </c>
      <c r="B521" s="91" t="s">
        <v>129</v>
      </c>
      <c r="C521" s="54"/>
      <c r="D521" s="54"/>
      <c r="E521" s="54"/>
      <c r="F521" s="54" t="s">
        <v>129</v>
      </c>
      <c r="G521" s="6"/>
      <c r="H521" s="180"/>
      <c r="I521" s="168"/>
      <c r="J521" s="168"/>
      <c r="K521" s="168"/>
      <c r="L521" s="168"/>
      <c r="M521" s="168"/>
    </row>
    <row r="522" spans="1:13" x14ac:dyDescent="0.25">
      <c r="A522" s="8" t="s">
        <v>165</v>
      </c>
      <c r="B522" s="2">
        <v>86</v>
      </c>
      <c r="C522" s="2">
        <f>B522*0.1</f>
        <v>8.6</v>
      </c>
      <c r="D522" s="2">
        <v>300</v>
      </c>
      <c r="E522" s="2">
        <f>D522*C522</f>
        <v>2580</v>
      </c>
      <c r="F522" s="2">
        <f>B522</f>
        <v>86</v>
      </c>
      <c r="G522" s="2">
        <f>F522*0.1</f>
        <v>8.6</v>
      </c>
      <c r="H522" s="181">
        <f>G522*D522</f>
        <v>2580</v>
      </c>
      <c r="I522" s="168"/>
      <c r="J522" s="168"/>
      <c r="K522" s="168"/>
      <c r="L522" s="168"/>
      <c r="M522" s="168"/>
    </row>
    <row r="523" spans="1:13" x14ac:dyDescent="0.25">
      <c r="A523" s="8" t="s">
        <v>67</v>
      </c>
      <c r="B523" s="2">
        <v>5</v>
      </c>
      <c r="C523" s="2">
        <f t="shared" ref="C523:C525" si="181">B523*0.1</f>
        <v>0.5</v>
      </c>
      <c r="D523" s="2">
        <v>138</v>
      </c>
      <c r="E523" s="2">
        <f>D523*C523</f>
        <v>69</v>
      </c>
      <c r="F523" s="2">
        <f t="shared" ref="F523:F525" si="182">B523</f>
        <v>5</v>
      </c>
      <c r="G523" s="2">
        <f t="shared" ref="G523:G525" si="183">F523*0.1</f>
        <v>0.5</v>
      </c>
      <c r="H523" s="181">
        <f>G523*D523</f>
        <v>69</v>
      </c>
      <c r="I523" s="168"/>
      <c r="J523" s="168"/>
      <c r="K523" s="168"/>
      <c r="L523" s="168"/>
      <c r="M523" s="168"/>
    </row>
    <row r="524" spans="1:13" x14ac:dyDescent="0.25">
      <c r="A524" s="8" t="s">
        <v>1</v>
      </c>
      <c r="B524" s="2">
        <v>3</v>
      </c>
      <c r="C524" s="2">
        <f t="shared" si="181"/>
        <v>0.30000000000000004</v>
      </c>
      <c r="D524" s="2">
        <v>27</v>
      </c>
      <c r="E524" s="2">
        <f>D524*C524</f>
        <v>8.1000000000000014</v>
      </c>
      <c r="F524" s="2">
        <f t="shared" si="182"/>
        <v>3</v>
      </c>
      <c r="G524" s="2">
        <f t="shared" si="183"/>
        <v>0.30000000000000004</v>
      </c>
      <c r="H524" s="181">
        <f>G524*D524</f>
        <v>8.1000000000000014</v>
      </c>
      <c r="I524" s="168"/>
      <c r="J524" s="168"/>
      <c r="K524" s="168"/>
      <c r="L524" s="168"/>
      <c r="M524" s="168"/>
    </row>
    <row r="525" spans="1:13" x14ac:dyDescent="0.25">
      <c r="A525" s="8" t="s">
        <v>26</v>
      </c>
      <c r="B525" s="2">
        <v>3</v>
      </c>
      <c r="C525" s="2">
        <f t="shared" si="181"/>
        <v>0.30000000000000004</v>
      </c>
      <c r="D525" s="2">
        <v>30</v>
      </c>
      <c r="E525" s="2">
        <f>D525*C525</f>
        <v>9.0000000000000018</v>
      </c>
      <c r="F525" s="2">
        <f t="shared" si="182"/>
        <v>3</v>
      </c>
      <c r="G525" s="2">
        <f t="shared" si="183"/>
        <v>0.30000000000000004</v>
      </c>
      <c r="H525" s="181">
        <f>G525*D525</f>
        <v>9.0000000000000018</v>
      </c>
      <c r="I525" s="168"/>
      <c r="J525" s="168"/>
      <c r="K525" s="168"/>
      <c r="L525" s="168"/>
      <c r="M525" s="168"/>
    </row>
    <row r="526" spans="1:13" ht="15.75" thickBot="1" x14ac:dyDescent="0.3">
      <c r="A526" s="14"/>
      <c r="B526" s="4"/>
      <c r="C526" s="4"/>
      <c r="D526" s="4"/>
      <c r="E526" s="4">
        <f>SUM(E522:E525)</f>
        <v>2666.1</v>
      </c>
      <c r="F526" s="4"/>
      <c r="G526" s="4"/>
      <c r="H526" s="184">
        <f>SUM(H522:H525)</f>
        <v>2666.1</v>
      </c>
      <c r="I526" s="168"/>
      <c r="J526" s="168"/>
      <c r="K526" s="168"/>
      <c r="L526" s="168"/>
      <c r="M526" s="168"/>
    </row>
    <row r="527" spans="1:13" ht="15.75" thickBot="1" x14ac:dyDescent="0.3">
      <c r="A527" s="51"/>
      <c r="B527" s="50"/>
      <c r="C527" s="50"/>
      <c r="D527" s="50"/>
      <c r="E527" s="50">
        <f>E526/100</f>
        <v>26.660999999999998</v>
      </c>
      <c r="F527" s="50"/>
      <c r="G527" s="50"/>
      <c r="H527" s="185">
        <f>H526/100</f>
        <v>26.660999999999998</v>
      </c>
      <c r="I527" s="168"/>
      <c r="J527" s="168"/>
      <c r="K527" s="168"/>
      <c r="L527" s="168"/>
      <c r="M527" s="168"/>
    </row>
    <row r="528" spans="1:13" x14ac:dyDescent="0.25">
      <c r="A528" s="5" t="s">
        <v>27</v>
      </c>
      <c r="B528" s="37">
        <v>150</v>
      </c>
      <c r="C528" s="37"/>
      <c r="D528" s="37"/>
      <c r="E528" s="37"/>
      <c r="F528" s="37">
        <v>180</v>
      </c>
      <c r="G528" s="6"/>
      <c r="H528" s="180"/>
      <c r="I528" s="168"/>
      <c r="J528" s="168"/>
      <c r="K528" s="168"/>
      <c r="L528" s="168"/>
      <c r="M528" s="168"/>
    </row>
    <row r="529" spans="1:14" x14ac:dyDescent="0.25">
      <c r="A529" s="8" t="s">
        <v>27</v>
      </c>
      <c r="B529" s="2">
        <v>60</v>
      </c>
      <c r="C529" s="2">
        <f>B529*0.1</f>
        <v>6</v>
      </c>
      <c r="D529" s="2">
        <v>90</v>
      </c>
      <c r="E529" s="2">
        <f>D529*C529</f>
        <v>540</v>
      </c>
      <c r="F529" s="2">
        <v>71.400000000000006</v>
      </c>
      <c r="G529" s="2">
        <f>F529*0.1</f>
        <v>7.1400000000000006</v>
      </c>
      <c r="H529" s="181">
        <f>G529*D529</f>
        <v>642.6</v>
      </c>
      <c r="I529" s="168"/>
      <c r="J529" s="168"/>
      <c r="K529" s="168"/>
      <c r="L529" s="168"/>
      <c r="M529" s="168"/>
    </row>
    <row r="530" spans="1:14" x14ac:dyDescent="0.25">
      <c r="A530" s="8" t="s">
        <v>1</v>
      </c>
      <c r="B530" s="2">
        <v>2</v>
      </c>
      <c r="C530" s="2">
        <f t="shared" ref="C530:C531" si="184">B530*0.1</f>
        <v>0.2</v>
      </c>
      <c r="D530" s="2">
        <v>27</v>
      </c>
      <c r="E530" s="2">
        <f t="shared" ref="E530:E531" si="185">D530*C530</f>
        <v>5.4</v>
      </c>
      <c r="F530" s="2">
        <v>3</v>
      </c>
      <c r="G530" s="2">
        <f t="shared" ref="G530:G531" si="186">F530*0.1</f>
        <v>0.30000000000000004</v>
      </c>
      <c r="H530" s="181">
        <f t="shared" ref="H530:H531" si="187">G530*D530</f>
        <v>8.1000000000000014</v>
      </c>
      <c r="I530" s="168"/>
      <c r="J530" s="168"/>
      <c r="K530" s="168"/>
      <c r="L530" s="168"/>
      <c r="M530" s="168"/>
    </row>
    <row r="531" spans="1:14" x14ac:dyDescent="0.25">
      <c r="A531" s="8" t="s">
        <v>68</v>
      </c>
      <c r="B531" s="2">
        <v>6</v>
      </c>
      <c r="C531" s="2">
        <f t="shared" si="184"/>
        <v>0.60000000000000009</v>
      </c>
      <c r="D531" s="2">
        <v>620</v>
      </c>
      <c r="E531" s="2">
        <f t="shared" si="185"/>
        <v>372.00000000000006</v>
      </c>
      <c r="F531" s="2">
        <v>7.6</v>
      </c>
      <c r="G531" s="2">
        <f t="shared" si="186"/>
        <v>0.76</v>
      </c>
      <c r="H531" s="181">
        <f t="shared" si="187"/>
        <v>471.2</v>
      </c>
      <c r="I531" s="168"/>
      <c r="J531" s="168"/>
      <c r="K531" s="168"/>
      <c r="L531" s="168"/>
      <c r="M531" s="168"/>
    </row>
    <row r="532" spans="1:14" x14ac:dyDescent="0.25">
      <c r="A532" s="8"/>
      <c r="B532" s="2"/>
      <c r="C532" s="2"/>
      <c r="D532" s="2"/>
      <c r="E532" s="2">
        <f>SUM(E529:E531)</f>
        <v>917.40000000000009</v>
      </c>
      <c r="F532" s="2"/>
      <c r="G532" s="2"/>
      <c r="H532" s="181">
        <f>SUM(H529:H531)</f>
        <v>1121.9000000000001</v>
      </c>
      <c r="I532" s="168"/>
      <c r="J532" s="168"/>
      <c r="K532" s="168"/>
      <c r="L532" s="168"/>
      <c r="M532" s="168"/>
    </row>
    <row r="533" spans="1:14" ht="15.75" thickBot="1" x14ac:dyDescent="0.3">
      <c r="A533" s="12"/>
      <c r="B533" s="13"/>
      <c r="C533" s="13"/>
      <c r="D533" s="13"/>
      <c r="E533" s="41">
        <f>E532/100</f>
        <v>9.1740000000000013</v>
      </c>
      <c r="F533" s="13"/>
      <c r="G533" s="13"/>
      <c r="H533" s="186">
        <f>H532/100</f>
        <v>11.219000000000001</v>
      </c>
      <c r="I533" s="168"/>
      <c r="J533" s="168"/>
      <c r="K533" s="168"/>
      <c r="L533" s="168"/>
      <c r="M533" s="168"/>
    </row>
    <row r="534" spans="1:14" x14ac:dyDescent="0.25">
      <c r="A534" s="47" t="s">
        <v>203</v>
      </c>
      <c r="B534" s="37">
        <v>200</v>
      </c>
      <c r="C534" s="37"/>
      <c r="D534" s="37"/>
      <c r="E534" s="37"/>
      <c r="F534" s="37">
        <v>200</v>
      </c>
      <c r="G534" s="37"/>
      <c r="H534" s="187"/>
      <c r="I534" s="168"/>
      <c r="J534" s="168"/>
      <c r="K534" s="168"/>
      <c r="L534" s="168"/>
      <c r="M534" s="168"/>
    </row>
    <row r="535" spans="1:14" x14ac:dyDescent="0.25">
      <c r="A535" s="8" t="s">
        <v>203</v>
      </c>
      <c r="B535" s="2">
        <v>200</v>
      </c>
      <c r="C535" s="2">
        <f>B535*0.1</f>
        <v>20</v>
      </c>
      <c r="D535" s="2">
        <v>77</v>
      </c>
      <c r="E535" s="2">
        <f>D535*C535</f>
        <v>1540</v>
      </c>
      <c r="F535" s="2">
        <v>200</v>
      </c>
      <c r="G535" s="2">
        <f>F535*0.1</f>
        <v>20</v>
      </c>
      <c r="H535" s="181">
        <f>G535*D535</f>
        <v>1540</v>
      </c>
      <c r="I535" s="168"/>
      <c r="J535" s="168"/>
      <c r="K535" s="168"/>
      <c r="L535" s="168"/>
      <c r="M535" s="168"/>
    </row>
    <row r="536" spans="1:14" ht="15.75" thickBot="1" x14ac:dyDescent="0.3">
      <c r="A536" s="14"/>
      <c r="B536" s="4"/>
      <c r="C536" s="4"/>
      <c r="D536" s="4"/>
      <c r="E536" s="4">
        <f>SUM(E535:E535)</f>
        <v>1540</v>
      </c>
      <c r="F536" s="4"/>
      <c r="G536" s="4"/>
      <c r="H536" s="184">
        <f>SUM(H535:H535)</f>
        <v>1540</v>
      </c>
      <c r="I536" s="168"/>
      <c r="J536" s="168"/>
      <c r="K536" s="168"/>
      <c r="L536" s="168"/>
      <c r="M536" s="168"/>
    </row>
    <row r="537" spans="1:14" ht="15.75" thickBot="1" x14ac:dyDescent="0.3">
      <c r="A537" s="96"/>
      <c r="B537" s="49"/>
      <c r="C537" s="49"/>
      <c r="D537" s="49"/>
      <c r="E537" s="50">
        <f>E536/100</f>
        <v>15.4</v>
      </c>
      <c r="F537" s="50"/>
      <c r="G537" s="50"/>
      <c r="H537" s="185">
        <f>H536/100</f>
        <v>15.4</v>
      </c>
      <c r="I537" s="168"/>
      <c r="J537" s="168"/>
      <c r="K537" s="168"/>
      <c r="L537" s="168"/>
      <c r="M537" s="168"/>
    </row>
    <row r="538" spans="1:14" ht="15.75" thickBot="1" x14ac:dyDescent="0.3">
      <c r="A538" s="5" t="s">
        <v>55</v>
      </c>
      <c r="B538" s="37">
        <v>50</v>
      </c>
      <c r="C538" s="6">
        <v>5</v>
      </c>
      <c r="D538" s="6">
        <v>62</v>
      </c>
      <c r="E538" s="37">
        <f>D538*C538/100</f>
        <v>3.1</v>
      </c>
      <c r="F538" s="37">
        <v>50</v>
      </c>
      <c r="G538" s="6">
        <v>5</v>
      </c>
      <c r="H538" s="187">
        <f>G538*D538/100</f>
        <v>3.1</v>
      </c>
      <c r="I538" s="168"/>
      <c r="J538" s="168"/>
      <c r="K538" s="168"/>
      <c r="L538" s="168"/>
    </row>
    <row r="539" spans="1:14" ht="15.75" thickBot="1" x14ac:dyDescent="0.3">
      <c r="A539" s="34" t="s">
        <v>56</v>
      </c>
      <c r="B539" s="13">
        <v>20</v>
      </c>
      <c r="C539" s="13">
        <v>2</v>
      </c>
      <c r="D539" s="13">
        <v>117</v>
      </c>
      <c r="E539" s="37">
        <f>C539*D539/100</f>
        <v>2.34</v>
      </c>
      <c r="F539" s="32">
        <v>30</v>
      </c>
      <c r="G539" s="13">
        <f>F539*0.1</f>
        <v>3</v>
      </c>
      <c r="H539" s="33">
        <f>G539*D539/100</f>
        <v>3.51</v>
      </c>
    </row>
    <row r="540" spans="1:14" ht="15.75" thickBot="1" x14ac:dyDescent="0.3">
      <c r="A540" s="21" t="s">
        <v>50</v>
      </c>
      <c r="B540" s="11"/>
      <c r="C540" s="11"/>
      <c r="D540" s="11"/>
      <c r="E540" s="26">
        <f>E539+E538+E537+E533+E527+E520+E509</f>
        <v>107.44199999999999</v>
      </c>
      <c r="F540" s="30"/>
      <c r="G540" s="30"/>
      <c r="H540" s="27">
        <f>H539+H538+H537+H533+H527+H520+H509</f>
        <v>116.98219999999999</v>
      </c>
      <c r="M540" s="168"/>
      <c r="N540" s="168"/>
    </row>
    <row r="541" spans="1:14" ht="15.75" x14ac:dyDescent="0.25">
      <c r="A541" s="370" t="s">
        <v>62</v>
      </c>
      <c r="B541" s="371"/>
      <c r="C541" s="371"/>
      <c r="D541" s="371"/>
      <c r="E541" s="371"/>
      <c r="F541" s="371"/>
      <c r="G541" s="371"/>
      <c r="H541" s="372"/>
      <c r="I541" s="168"/>
      <c r="J541" s="168"/>
      <c r="K541" s="168"/>
      <c r="L541" s="168"/>
      <c r="M541" s="168"/>
      <c r="N541" s="168"/>
    </row>
    <row r="542" spans="1:14" x14ac:dyDescent="0.25">
      <c r="A542" s="359" t="s">
        <v>15</v>
      </c>
      <c r="B542" s="365" t="s">
        <v>86</v>
      </c>
      <c r="C542" s="365"/>
      <c r="D542" s="365"/>
      <c r="E542" s="365"/>
      <c r="F542" s="365" t="s">
        <v>85</v>
      </c>
      <c r="G542" s="365"/>
      <c r="H542" s="366"/>
      <c r="I542" s="168"/>
      <c r="J542" s="168"/>
      <c r="K542" s="168"/>
      <c r="L542" s="168"/>
      <c r="M542" s="168"/>
      <c r="N542" s="168"/>
    </row>
    <row r="543" spans="1:14" ht="30.75" thickBot="1" x14ac:dyDescent="0.3">
      <c r="A543" s="359"/>
      <c r="B543" s="16" t="s">
        <v>73</v>
      </c>
      <c r="C543" s="44" t="s">
        <v>5</v>
      </c>
      <c r="D543" s="44" t="s">
        <v>6</v>
      </c>
      <c r="E543" s="44" t="s">
        <v>13</v>
      </c>
      <c r="F543" s="16" t="s">
        <v>73</v>
      </c>
      <c r="G543" s="44" t="s">
        <v>14</v>
      </c>
      <c r="H543" s="45" t="s">
        <v>13</v>
      </c>
      <c r="I543" s="168"/>
      <c r="J543" s="168"/>
      <c r="K543" s="168"/>
      <c r="L543" s="168"/>
      <c r="M543" s="168"/>
      <c r="N543" s="168"/>
    </row>
    <row r="544" spans="1:14" x14ac:dyDescent="0.25">
      <c r="A544" s="5" t="s">
        <v>108</v>
      </c>
      <c r="B544" s="37" t="s">
        <v>35</v>
      </c>
      <c r="C544" s="37"/>
      <c r="D544" s="37"/>
      <c r="E544" s="37"/>
      <c r="F544" s="37" t="s">
        <v>35</v>
      </c>
      <c r="G544" s="6"/>
      <c r="H544" s="7"/>
      <c r="I544" s="168"/>
      <c r="J544" s="168"/>
      <c r="K544" s="168"/>
      <c r="L544" s="168"/>
      <c r="M544" s="168"/>
      <c r="N544" s="168"/>
    </row>
    <row r="545" spans="1:14" x14ac:dyDescent="0.25">
      <c r="A545" s="8" t="s">
        <v>109</v>
      </c>
      <c r="B545" s="2">
        <v>195</v>
      </c>
      <c r="C545" s="2">
        <f>B545*0.1</f>
        <v>19.5</v>
      </c>
      <c r="D545" s="2">
        <v>400</v>
      </c>
      <c r="E545" s="2">
        <f t="shared" ref="E545:E550" si="188">D545*C545</f>
        <v>7800</v>
      </c>
      <c r="F545" s="2">
        <v>195</v>
      </c>
      <c r="G545" s="2">
        <f>F545*0.1</f>
        <v>19.5</v>
      </c>
      <c r="H545" s="9">
        <f t="shared" ref="H545:H550" si="189">G545*D545</f>
        <v>7800</v>
      </c>
      <c r="I545" s="168"/>
      <c r="J545" s="168"/>
      <c r="K545" s="168"/>
      <c r="L545" s="168"/>
      <c r="M545" s="168"/>
      <c r="N545" s="168"/>
    </row>
    <row r="546" spans="1:14" x14ac:dyDescent="0.25">
      <c r="A546" s="8" t="s">
        <v>10</v>
      </c>
      <c r="B546" s="2">
        <v>18</v>
      </c>
      <c r="C546" s="2">
        <f t="shared" ref="C546:C551" si="190">B546*0.1</f>
        <v>1.8</v>
      </c>
      <c r="D546" s="2">
        <v>62</v>
      </c>
      <c r="E546" s="2">
        <f t="shared" si="188"/>
        <v>111.60000000000001</v>
      </c>
      <c r="F546" s="2">
        <v>18</v>
      </c>
      <c r="G546" s="2">
        <f t="shared" ref="G546:G551" si="191">F546*0.1</f>
        <v>1.8</v>
      </c>
      <c r="H546" s="9">
        <f t="shared" si="189"/>
        <v>111.60000000000001</v>
      </c>
      <c r="I546" s="168"/>
      <c r="J546" s="168"/>
      <c r="K546" s="168"/>
      <c r="L546" s="168"/>
      <c r="M546" s="168"/>
      <c r="N546" s="168"/>
    </row>
    <row r="547" spans="1:14" x14ac:dyDescent="0.25">
      <c r="A547" s="8" t="s">
        <v>110</v>
      </c>
      <c r="B547" s="2">
        <v>23.2</v>
      </c>
      <c r="C547" s="2">
        <f t="shared" si="190"/>
        <v>2.3199999999999998</v>
      </c>
      <c r="D547" s="2">
        <v>74</v>
      </c>
      <c r="E547" s="2">
        <f t="shared" si="188"/>
        <v>171.67999999999998</v>
      </c>
      <c r="F547" s="2">
        <v>23.2</v>
      </c>
      <c r="G547" s="2">
        <f t="shared" si="191"/>
        <v>2.3199999999999998</v>
      </c>
      <c r="H547" s="9">
        <f t="shared" si="189"/>
        <v>171.67999999999998</v>
      </c>
      <c r="I547" s="168"/>
      <c r="J547" s="168"/>
      <c r="K547" s="168"/>
      <c r="L547" s="168"/>
      <c r="M547" s="168"/>
      <c r="N547" s="168"/>
    </row>
    <row r="548" spans="1:14" x14ac:dyDescent="0.25">
      <c r="A548" s="8" t="s">
        <v>26</v>
      </c>
      <c r="B548" s="2">
        <v>3.2</v>
      </c>
      <c r="C548" s="2">
        <f t="shared" si="190"/>
        <v>0.32000000000000006</v>
      </c>
      <c r="D548" s="2">
        <v>30</v>
      </c>
      <c r="E548" s="2">
        <f t="shared" si="188"/>
        <v>9.6000000000000014</v>
      </c>
      <c r="F548" s="2">
        <v>3.2</v>
      </c>
      <c r="G548" s="2">
        <f t="shared" si="191"/>
        <v>0.32000000000000006</v>
      </c>
      <c r="H548" s="9">
        <f t="shared" si="189"/>
        <v>9.6000000000000014</v>
      </c>
      <c r="I548" s="168"/>
      <c r="J548" s="168"/>
      <c r="K548" s="168"/>
      <c r="L548" s="168"/>
      <c r="M548" s="168"/>
      <c r="N548" s="168"/>
    </row>
    <row r="549" spans="1:14" x14ac:dyDescent="0.25">
      <c r="A549" s="8" t="s">
        <v>21</v>
      </c>
      <c r="B549" s="2">
        <v>6.6</v>
      </c>
      <c r="C549" s="2">
        <f t="shared" si="190"/>
        <v>0.66</v>
      </c>
      <c r="D549" s="2">
        <v>138</v>
      </c>
      <c r="E549" s="2">
        <f t="shared" si="188"/>
        <v>91.08</v>
      </c>
      <c r="F549" s="2">
        <v>6.6</v>
      </c>
      <c r="G549" s="2">
        <f t="shared" si="191"/>
        <v>0.66</v>
      </c>
      <c r="H549" s="9">
        <f t="shared" si="189"/>
        <v>91.08</v>
      </c>
      <c r="I549" s="168"/>
      <c r="J549" s="168"/>
      <c r="K549" s="168"/>
      <c r="L549" s="168"/>
      <c r="M549" s="168"/>
      <c r="N549" s="168"/>
    </row>
    <row r="550" spans="1:14" x14ac:dyDescent="0.25">
      <c r="A550" s="8" t="s">
        <v>1</v>
      </c>
      <c r="B550" s="2">
        <v>3</v>
      </c>
      <c r="C550" s="2">
        <f t="shared" si="190"/>
        <v>0.30000000000000004</v>
      </c>
      <c r="D550" s="2">
        <v>27</v>
      </c>
      <c r="E550" s="2">
        <f t="shared" si="188"/>
        <v>8.1000000000000014</v>
      </c>
      <c r="F550" s="2">
        <v>3</v>
      </c>
      <c r="G550" s="2">
        <f t="shared" si="191"/>
        <v>0.30000000000000004</v>
      </c>
      <c r="H550" s="9">
        <f t="shared" si="189"/>
        <v>8.1000000000000014</v>
      </c>
      <c r="I550" s="168"/>
      <c r="J550" s="168"/>
      <c r="K550" s="168"/>
      <c r="L550" s="168"/>
      <c r="M550" s="168"/>
      <c r="N550" s="168"/>
    </row>
    <row r="551" spans="1:14" x14ac:dyDescent="0.25">
      <c r="A551" s="8" t="s">
        <v>4</v>
      </c>
      <c r="B551" s="2">
        <v>5</v>
      </c>
      <c r="C551" s="2">
        <f t="shared" si="190"/>
        <v>0.5</v>
      </c>
      <c r="D551" s="2">
        <v>620</v>
      </c>
      <c r="E551" s="2">
        <f>D551*C551</f>
        <v>310</v>
      </c>
      <c r="F551" s="2">
        <v>5</v>
      </c>
      <c r="G551" s="2">
        <f t="shared" si="191"/>
        <v>0.5</v>
      </c>
      <c r="H551" s="9">
        <f>G551*D551</f>
        <v>310</v>
      </c>
      <c r="I551" s="168"/>
      <c r="J551" s="168"/>
      <c r="K551" s="168"/>
      <c r="L551" s="168"/>
      <c r="M551" s="168"/>
      <c r="N551" s="168"/>
    </row>
    <row r="552" spans="1:14" ht="15.75" thickBot="1" x14ac:dyDescent="0.3">
      <c r="A552" s="14"/>
      <c r="B552" s="4"/>
      <c r="C552" s="4"/>
      <c r="D552" s="4"/>
      <c r="E552" s="4">
        <f>SUM(E545:E551)</f>
        <v>8502.0600000000013</v>
      </c>
      <c r="F552" s="4"/>
      <c r="G552" s="4"/>
      <c r="H552" s="15">
        <f>SUM(H545:H551)</f>
        <v>8502.0600000000013</v>
      </c>
      <c r="I552" s="168"/>
      <c r="J552" s="168"/>
      <c r="K552" s="168"/>
      <c r="L552" s="168"/>
      <c r="M552" s="168"/>
      <c r="N552" s="168"/>
    </row>
    <row r="553" spans="1:14" ht="15.75" thickBot="1" x14ac:dyDescent="0.3">
      <c r="A553" s="51"/>
      <c r="B553" s="50"/>
      <c r="C553" s="50"/>
      <c r="D553" s="50"/>
      <c r="E553" s="50">
        <f>E552/100</f>
        <v>85.020600000000016</v>
      </c>
      <c r="F553" s="50"/>
      <c r="G553" s="50"/>
      <c r="H553" s="52">
        <f>H552/100</f>
        <v>85.020600000000016</v>
      </c>
      <c r="I553" s="168"/>
      <c r="J553" s="168"/>
      <c r="K553" s="168"/>
      <c r="L553" s="168"/>
      <c r="M553" s="168"/>
      <c r="N553" s="168"/>
    </row>
    <row r="554" spans="1:14" x14ac:dyDescent="0.25">
      <c r="A554" s="47" t="s">
        <v>79</v>
      </c>
      <c r="B554" s="37">
        <v>150</v>
      </c>
      <c r="C554" s="37"/>
      <c r="D554" s="37"/>
      <c r="E554" s="37"/>
      <c r="F554" s="37">
        <v>180</v>
      </c>
      <c r="G554" s="6"/>
      <c r="H554" s="7"/>
      <c r="I554" s="168"/>
      <c r="J554" s="168"/>
      <c r="K554" s="168"/>
      <c r="L554" s="168"/>
      <c r="M554" s="168"/>
      <c r="N554" s="168"/>
    </row>
    <row r="555" spans="1:14" x14ac:dyDescent="0.25">
      <c r="A555" s="8" t="s">
        <v>37</v>
      </c>
      <c r="B555" s="2">
        <v>51</v>
      </c>
      <c r="C555" s="2">
        <f>B555*0.1</f>
        <v>5.1000000000000005</v>
      </c>
      <c r="D555" s="2">
        <v>102</v>
      </c>
      <c r="E555" s="2">
        <f>D555*C555</f>
        <v>520.20000000000005</v>
      </c>
      <c r="F555" s="2">
        <v>61.3</v>
      </c>
      <c r="G555" s="2">
        <f>F555*0.1</f>
        <v>6.13</v>
      </c>
      <c r="H555" s="9">
        <f>G555*D555</f>
        <v>625.26</v>
      </c>
      <c r="I555" s="168"/>
      <c r="J555" s="168"/>
      <c r="K555" s="168"/>
      <c r="L555" s="168"/>
      <c r="M555" s="168"/>
      <c r="N555" s="168"/>
    </row>
    <row r="556" spans="1:14" x14ac:dyDescent="0.25">
      <c r="A556" s="8" t="s">
        <v>68</v>
      </c>
      <c r="B556" s="2">
        <v>6.8</v>
      </c>
      <c r="C556" s="2">
        <f t="shared" ref="C556:C557" si="192">B556*0.1</f>
        <v>0.68</v>
      </c>
      <c r="D556" s="2">
        <v>620</v>
      </c>
      <c r="E556" s="2">
        <f>D556*C556</f>
        <v>421.6</v>
      </c>
      <c r="F556" s="2">
        <v>7.6</v>
      </c>
      <c r="G556" s="2">
        <f t="shared" ref="G556:G557" si="193">F556*0.1</f>
        <v>0.76</v>
      </c>
      <c r="H556" s="9">
        <f>G556*D556</f>
        <v>471.2</v>
      </c>
      <c r="I556" s="168"/>
      <c r="J556" s="168"/>
      <c r="K556" s="168"/>
      <c r="L556" s="168"/>
      <c r="M556" s="168"/>
      <c r="N556" s="168"/>
    </row>
    <row r="557" spans="1:14" x14ac:dyDescent="0.25">
      <c r="A557" s="8" t="s">
        <v>1</v>
      </c>
      <c r="B557" s="2">
        <v>2</v>
      </c>
      <c r="C557" s="2">
        <f t="shared" si="192"/>
        <v>0.2</v>
      </c>
      <c r="D557" s="2">
        <v>27</v>
      </c>
      <c r="E557" s="2">
        <f>D557*C557</f>
        <v>5.4</v>
      </c>
      <c r="F557" s="2">
        <v>3</v>
      </c>
      <c r="G557" s="2">
        <f t="shared" si="193"/>
        <v>0.30000000000000004</v>
      </c>
      <c r="H557" s="9">
        <f>G557*D557</f>
        <v>8.1000000000000014</v>
      </c>
      <c r="I557" s="168"/>
      <c r="J557" s="168"/>
      <c r="K557" s="168"/>
      <c r="L557" s="168"/>
      <c r="M557" s="168"/>
      <c r="N557" s="168"/>
    </row>
    <row r="558" spans="1:14" x14ac:dyDescent="0.25">
      <c r="A558" s="8"/>
      <c r="B558" s="2"/>
      <c r="C558" s="2"/>
      <c r="D558" s="2"/>
      <c r="E558" s="2">
        <f>SUM(E555:E557)</f>
        <v>947.2</v>
      </c>
      <c r="F558" s="2"/>
      <c r="G558" s="2"/>
      <c r="H558" s="9">
        <f>SUM(H555:H557)</f>
        <v>1104.56</v>
      </c>
      <c r="I558" s="168"/>
      <c r="J558" s="168"/>
      <c r="K558" s="168"/>
      <c r="L558" s="168"/>
      <c r="M558" s="168"/>
      <c r="N558" s="168"/>
    </row>
    <row r="559" spans="1:14" ht="15.75" thickBot="1" x14ac:dyDescent="0.3">
      <c r="A559" s="12"/>
      <c r="B559" s="13"/>
      <c r="C559" s="13"/>
      <c r="D559" s="13"/>
      <c r="E559" s="32">
        <f>E558/100</f>
        <v>9.4720000000000013</v>
      </c>
      <c r="F559" s="32"/>
      <c r="G559" s="32"/>
      <c r="H559" s="33">
        <f>H558/100</f>
        <v>11.0456</v>
      </c>
      <c r="I559" s="168"/>
      <c r="J559" s="168"/>
      <c r="K559" s="168"/>
      <c r="L559" s="168"/>
      <c r="M559" s="168"/>
      <c r="N559" s="168"/>
    </row>
    <row r="560" spans="1:14" x14ac:dyDescent="0.25">
      <c r="A560" s="55" t="s">
        <v>154</v>
      </c>
      <c r="B560" s="37">
        <v>20</v>
      </c>
      <c r="C560" s="6"/>
      <c r="D560" s="6"/>
      <c r="E560" s="6"/>
      <c r="F560" s="37">
        <v>40</v>
      </c>
      <c r="G560" s="6"/>
      <c r="H560" s="7"/>
      <c r="I560" s="168"/>
      <c r="J560" s="168"/>
      <c r="K560" s="168"/>
      <c r="L560" s="168"/>
      <c r="M560" s="168"/>
      <c r="N560" s="168"/>
    </row>
    <row r="561" spans="1:19" ht="15.75" thickBot="1" x14ac:dyDescent="0.3">
      <c r="A561" s="100" t="s">
        <v>154</v>
      </c>
      <c r="B561" s="66">
        <v>22</v>
      </c>
      <c r="C561" s="66">
        <f t="shared" ref="C561" si="194">B561*0.1</f>
        <v>2.2000000000000002</v>
      </c>
      <c r="D561" s="66">
        <v>170</v>
      </c>
      <c r="E561" s="66">
        <f t="shared" ref="E561" si="195">C561*D561</f>
        <v>374.00000000000006</v>
      </c>
      <c r="F561" s="66">
        <v>42</v>
      </c>
      <c r="G561" s="66">
        <f t="shared" ref="G561" si="196">F561*0.1</f>
        <v>4.2</v>
      </c>
      <c r="H561" s="101">
        <f t="shared" ref="H561" si="197">G561*D561</f>
        <v>714</v>
      </c>
      <c r="I561" s="168"/>
      <c r="J561" s="168"/>
      <c r="K561" s="168"/>
      <c r="L561" s="168"/>
      <c r="M561" s="168"/>
      <c r="N561" s="168"/>
    </row>
    <row r="562" spans="1:19" ht="15.75" thickBot="1" x14ac:dyDescent="0.3">
      <c r="A562" s="51"/>
      <c r="B562" s="50"/>
      <c r="C562" s="50"/>
      <c r="D562" s="50"/>
      <c r="E562" s="97">
        <f>E561/100</f>
        <v>3.7400000000000007</v>
      </c>
      <c r="F562" s="50"/>
      <c r="G562" s="50"/>
      <c r="H562" s="95">
        <f>H561/100</f>
        <v>7.14</v>
      </c>
      <c r="I562" s="168"/>
      <c r="J562" s="168"/>
      <c r="K562" s="168"/>
      <c r="L562" s="168"/>
      <c r="M562" s="168"/>
      <c r="N562" s="168"/>
    </row>
    <row r="563" spans="1:19" x14ac:dyDescent="0.25">
      <c r="A563" s="92" t="s">
        <v>10</v>
      </c>
      <c r="B563" s="84">
        <v>30</v>
      </c>
      <c r="C563" s="83">
        <f>B563*0.1</f>
        <v>3</v>
      </c>
      <c r="D563" s="83">
        <v>62</v>
      </c>
      <c r="E563" s="83">
        <f>D563*C563/100</f>
        <v>1.86</v>
      </c>
      <c r="F563" s="84">
        <v>30</v>
      </c>
      <c r="G563" s="83">
        <f>F563*0.1</f>
        <v>3</v>
      </c>
      <c r="H563" s="105">
        <f>G563*D563/100</f>
        <v>1.86</v>
      </c>
      <c r="I563" s="168"/>
      <c r="J563" s="168"/>
      <c r="K563" s="168"/>
      <c r="L563" s="168"/>
      <c r="M563" s="168"/>
      <c r="N563" s="168"/>
    </row>
    <row r="564" spans="1:19" x14ac:dyDescent="0.25">
      <c r="A564" s="28" t="s">
        <v>99</v>
      </c>
      <c r="B564" s="35">
        <v>200</v>
      </c>
      <c r="C564" s="35"/>
      <c r="D564" s="35"/>
      <c r="E564" s="35"/>
      <c r="F564" s="35">
        <v>200</v>
      </c>
      <c r="G564" s="29"/>
      <c r="H564" s="61"/>
      <c r="I564" s="168"/>
      <c r="J564" s="168"/>
      <c r="K564" s="168"/>
      <c r="L564" s="168"/>
      <c r="M564" s="168"/>
      <c r="N564" s="168"/>
    </row>
    <row r="565" spans="1:19" x14ac:dyDescent="0.25">
      <c r="A565" s="8" t="s">
        <v>170</v>
      </c>
      <c r="B565" s="2">
        <v>5</v>
      </c>
      <c r="C565" s="2">
        <f>B565*0.1</f>
        <v>0.5</v>
      </c>
      <c r="D565" s="2">
        <v>780</v>
      </c>
      <c r="E565" s="2">
        <f>D565*C565</f>
        <v>390</v>
      </c>
      <c r="F565" s="2">
        <f>B565</f>
        <v>5</v>
      </c>
      <c r="G565" s="2">
        <f>F565*0.1</f>
        <v>0.5</v>
      </c>
      <c r="H565" s="9">
        <f>G565*D565</f>
        <v>390</v>
      </c>
      <c r="I565" s="168"/>
      <c r="J565" s="168"/>
      <c r="K565" s="168"/>
      <c r="L565" s="168"/>
      <c r="M565" s="168"/>
      <c r="N565" s="168"/>
    </row>
    <row r="566" spans="1:19" x14ac:dyDescent="0.25">
      <c r="A566" s="8" t="s">
        <v>0</v>
      </c>
      <c r="B566" s="2">
        <v>50</v>
      </c>
      <c r="C566" s="2">
        <f t="shared" ref="C566:C567" si="198">B566*0.1</f>
        <v>5</v>
      </c>
      <c r="D566" s="2">
        <v>74</v>
      </c>
      <c r="E566" s="2">
        <f t="shared" ref="E566:E567" si="199">D566*C566</f>
        <v>370</v>
      </c>
      <c r="F566" s="2">
        <f t="shared" ref="F566:F567" si="200">B566</f>
        <v>50</v>
      </c>
      <c r="G566" s="2">
        <f t="shared" ref="G566:G567" si="201">F566*0.1</f>
        <v>5</v>
      </c>
      <c r="H566" s="9">
        <f t="shared" ref="H566:H567" si="202">G566*D566</f>
        <v>370</v>
      </c>
      <c r="I566" s="168"/>
      <c r="J566" s="168"/>
      <c r="K566" s="168"/>
      <c r="L566" s="168"/>
      <c r="M566" s="168"/>
      <c r="N566" s="168"/>
    </row>
    <row r="567" spans="1:19" x14ac:dyDescent="0.25">
      <c r="A567" s="8" t="s">
        <v>2</v>
      </c>
      <c r="B567" s="2">
        <v>12</v>
      </c>
      <c r="C567" s="2">
        <f t="shared" si="198"/>
        <v>1.2000000000000002</v>
      </c>
      <c r="D567" s="2">
        <v>85.8</v>
      </c>
      <c r="E567" s="2">
        <f t="shared" si="199"/>
        <v>102.96000000000001</v>
      </c>
      <c r="F567" s="2">
        <f t="shared" si="200"/>
        <v>12</v>
      </c>
      <c r="G567" s="2">
        <f t="shared" si="201"/>
        <v>1.2000000000000002</v>
      </c>
      <c r="H567" s="9">
        <f t="shared" si="202"/>
        <v>102.96000000000001</v>
      </c>
      <c r="I567" s="168"/>
      <c r="J567" s="168"/>
      <c r="K567" s="168"/>
      <c r="L567" s="168"/>
      <c r="M567" s="168"/>
      <c r="N567" s="168"/>
    </row>
    <row r="568" spans="1:19" ht="15.75" thickBot="1" x14ac:dyDescent="0.3">
      <c r="A568" s="4"/>
      <c r="B568" s="4"/>
      <c r="C568" s="4"/>
      <c r="D568" s="22"/>
      <c r="E568" s="79">
        <f>E565+E566+E567</f>
        <v>862.96</v>
      </c>
      <c r="F568" s="79"/>
      <c r="G568" s="79"/>
      <c r="H568" s="79">
        <f>SUM(H565:H567)</f>
        <v>862.96</v>
      </c>
      <c r="I568" s="168"/>
      <c r="J568" s="168"/>
      <c r="K568" s="168"/>
      <c r="L568" s="168"/>
      <c r="M568" s="168"/>
      <c r="N568" s="168"/>
    </row>
    <row r="569" spans="1:19" ht="15.75" thickBot="1" x14ac:dyDescent="0.3">
      <c r="A569" s="51"/>
      <c r="B569" s="50"/>
      <c r="C569" s="50"/>
      <c r="D569" s="50"/>
      <c r="E569" s="50">
        <f>E568/100</f>
        <v>8.6295999999999999</v>
      </c>
      <c r="F569" s="50"/>
      <c r="G569" s="50"/>
      <c r="H569" s="52">
        <f>H568/100</f>
        <v>8.6295999999999999</v>
      </c>
      <c r="I569" s="168"/>
      <c r="J569" s="168"/>
      <c r="K569" s="168"/>
      <c r="L569" s="168"/>
      <c r="M569" s="168"/>
      <c r="N569" s="168"/>
    </row>
    <row r="570" spans="1:19" x14ac:dyDescent="0.25">
      <c r="A570" s="35" t="s">
        <v>50</v>
      </c>
      <c r="B570" s="29"/>
      <c r="C570" s="29"/>
      <c r="D570" s="29"/>
      <c r="E570" s="106">
        <f>E553+E559+E562+E563+E569</f>
        <v>108.7222</v>
      </c>
      <c r="F570" s="35"/>
      <c r="G570" s="35"/>
      <c r="H570" s="106">
        <f>H553+H559+H562+H563+H569</f>
        <v>113.69580000000001</v>
      </c>
      <c r="I570" s="168"/>
      <c r="J570" s="168"/>
      <c r="K570" s="168"/>
      <c r="L570" s="168"/>
      <c r="M570" s="168"/>
      <c r="N570" s="168"/>
    </row>
    <row r="571" spans="1:19" x14ac:dyDescent="0.25">
      <c r="A571" s="358" t="s">
        <v>16</v>
      </c>
      <c r="B571" s="360" t="s">
        <v>86</v>
      </c>
      <c r="C571" s="360"/>
      <c r="D571" s="360"/>
      <c r="E571" s="360"/>
      <c r="F571" s="360" t="s">
        <v>85</v>
      </c>
      <c r="G571" s="360"/>
      <c r="H571" s="361"/>
      <c r="I571" s="168"/>
      <c r="J571" s="168"/>
      <c r="K571" s="168"/>
      <c r="L571" s="168"/>
      <c r="M571" s="168"/>
      <c r="N571" s="168"/>
    </row>
    <row r="572" spans="1:19" ht="30.75" thickBot="1" x14ac:dyDescent="0.3">
      <c r="A572" s="359"/>
      <c r="B572" s="16" t="s">
        <v>73</v>
      </c>
      <c r="C572" s="44" t="s">
        <v>5</v>
      </c>
      <c r="D572" s="44" t="s">
        <v>6</v>
      </c>
      <c r="E572" s="44" t="s">
        <v>13</v>
      </c>
      <c r="F572" s="16" t="s">
        <v>73</v>
      </c>
      <c r="G572" s="44" t="s">
        <v>14</v>
      </c>
      <c r="H572" s="45" t="s">
        <v>13</v>
      </c>
      <c r="I572" s="168"/>
      <c r="J572" s="168"/>
      <c r="K572" s="168"/>
      <c r="L572" s="168"/>
      <c r="M572" s="168"/>
      <c r="N572" s="168"/>
      <c r="O572" s="168"/>
      <c r="P572" s="168"/>
      <c r="Q572" s="168"/>
    </row>
    <row r="573" spans="1:19" x14ac:dyDescent="0.25">
      <c r="A573" s="43" t="s">
        <v>106</v>
      </c>
      <c r="B573" s="37">
        <v>60</v>
      </c>
      <c r="C573" s="6">
        <f>B573*0.1</f>
        <v>6</v>
      </c>
      <c r="D573" s="6">
        <v>170</v>
      </c>
      <c r="E573" s="6">
        <f>C573*D573</f>
        <v>1020</v>
      </c>
      <c r="F573" s="37">
        <v>100</v>
      </c>
      <c r="G573" s="6">
        <f>F573*0.1</f>
        <v>10</v>
      </c>
      <c r="H573" s="7">
        <f>G573*D573</f>
        <v>1700</v>
      </c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</row>
    <row r="574" spans="1:19" ht="15.75" thickBot="1" x14ac:dyDescent="0.3">
      <c r="A574" s="12"/>
      <c r="B574" s="13"/>
      <c r="C574" s="13"/>
      <c r="D574" s="13"/>
      <c r="E574" s="32">
        <f>E573/100</f>
        <v>10.199999999999999</v>
      </c>
      <c r="F574" s="13"/>
      <c r="G574" s="13"/>
      <c r="H574" s="33">
        <f>H573/100</f>
        <v>17</v>
      </c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</row>
    <row r="575" spans="1:19" ht="29.25" x14ac:dyDescent="0.25">
      <c r="A575" s="46" t="s">
        <v>91</v>
      </c>
      <c r="B575" s="37">
        <v>250</v>
      </c>
      <c r="C575" s="37"/>
      <c r="D575" s="37"/>
      <c r="E575" s="37"/>
      <c r="F575" s="37">
        <v>250</v>
      </c>
      <c r="G575" s="6"/>
      <c r="H575" s="7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</row>
    <row r="576" spans="1:19" x14ac:dyDescent="0.25">
      <c r="A576" s="8" t="s">
        <v>18</v>
      </c>
      <c r="B576" s="2">
        <v>100</v>
      </c>
      <c r="C576" s="2">
        <v>10</v>
      </c>
      <c r="D576" s="2">
        <v>49</v>
      </c>
      <c r="E576" s="2">
        <f>D576*C576</f>
        <v>490</v>
      </c>
      <c r="F576" s="2">
        <v>100</v>
      </c>
      <c r="G576" s="2">
        <v>10</v>
      </c>
      <c r="H576" s="9">
        <f>G576*D576</f>
        <v>490</v>
      </c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</row>
    <row r="577" spans="1:19" x14ac:dyDescent="0.25">
      <c r="A577" s="8" t="s">
        <v>19</v>
      </c>
      <c r="B577" s="2">
        <v>15</v>
      </c>
      <c r="C577" s="2">
        <v>1.5</v>
      </c>
      <c r="D577" s="2">
        <v>72</v>
      </c>
      <c r="E577" s="2">
        <f t="shared" ref="E577:E584" si="203">D577*C577</f>
        <v>108</v>
      </c>
      <c r="F577" s="2">
        <v>15</v>
      </c>
      <c r="G577" s="2">
        <v>1.5</v>
      </c>
      <c r="H577" s="9">
        <f t="shared" ref="H577:H584" si="204">G577*D577</f>
        <v>108</v>
      </c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</row>
    <row r="578" spans="1:19" x14ac:dyDescent="0.25">
      <c r="A578" s="8" t="s">
        <v>25</v>
      </c>
      <c r="B578" s="2">
        <v>13.8</v>
      </c>
      <c r="C578" s="2">
        <v>1.4</v>
      </c>
      <c r="D578" s="2">
        <v>49</v>
      </c>
      <c r="E578" s="2">
        <f t="shared" si="203"/>
        <v>68.599999999999994</v>
      </c>
      <c r="F578" s="2">
        <v>13.8</v>
      </c>
      <c r="G578" s="2">
        <v>1.4</v>
      </c>
      <c r="H578" s="9">
        <f t="shared" si="204"/>
        <v>68.599999999999994</v>
      </c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</row>
    <row r="579" spans="1:19" x14ac:dyDescent="0.25">
      <c r="A579" s="8" t="s">
        <v>26</v>
      </c>
      <c r="B579" s="2">
        <v>10</v>
      </c>
      <c r="C579" s="2">
        <v>1</v>
      </c>
      <c r="D579" s="2">
        <v>30</v>
      </c>
      <c r="E579" s="2">
        <f t="shared" si="203"/>
        <v>30</v>
      </c>
      <c r="F579" s="2">
        <v>10</v>
      </c>
      <c r="G579" s="2">
        <v>1</v>
      </c>
      <c r="H579" s="9">
        <f t="shared" si="204"/>
        <v>30</v>
      </c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</row>
    <row r="580" spans="1:19" x14ac:dyDescent="0.25">
      <c r="A580" s="8" t="s">
        <v>68</v>
      </c>
      <c r="B580" s="2">
        <v>0.6</v>
      </c>
      <c r="C580" s="2">
        <v>0.06</v>
      </c>
      <c r="D580" s="2">
        <v>620</v>
      </c>
      <c r="E580" s="2">
        <f t="shared" si="203"/>
        <v>37.199999999999996</v>
      </c>
      <c r="F580" s="2">
        <v>0.6</v>
      </c>
      <c r="G580" s="2">
        <v>0.06</v>
      </c>
      <c r="H580" s="9">
        <f t="shared" si="204"/>
        <v>37.199999999999996</v>
      </c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</row>
    <row r="581" spans="1:19" x14ac:dyDescent="0.25">
      <c r="A581" s="8" t="s">
        <v>39</v>
      </c>
      <c r="B581" s="2">
        <v>4.2</v>
      </c>
      <c r="C581" s="2">
        <v>11</v>
      </c>
      <c r="D581" s="2">
        <v>11</v>
      </c>
      <c r="E581" s="2">
        <f t="shared" si="203"/>
        <v>121</v>
      </c>
      <c r="F581" s="2">
        <v>4.2</v>
      </c>
      <c r="G581" s="2">
        <v>11</v>
      </c>
      <c r="H581" s="9">
        <f t="shared" si="204"/>
        <v>121</v>
      </c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</row>
    <row r="582" spans="1:19" x14ac:dyDescent="0.25">
      <c r="A582" s="8" t="s">
        <v>1</v>
      </c>
      <c r="B582" s="2">
        <v>2</v>
      </c>
      <c r="C582" s="2">
        <v>0.2</v>
      </c>
      <c r="D582" s="2">
        <v>27</v>
      </c>
      <c r="E582" s="2">
        <f t="shared" si="203"/>
        <v>5.4</v>
      </c>
      <c r="F582" s="2">
        <v>2</v>
      </c>
      <c r="G582" s="2">
        <v>0.2</v>
      </c>
      <c r="H582" s="9">
        <f t="shared" si="204"/>
        <v>5.4</v>
      </c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</row>
    <row r="583" spans="1:19" x14ac:dyDescent="0.25">
      <c r="A583" s="8" t="s">
        <v>67</v>
      </c>
      <c r="B583" s="2">
        <v>3</v>
      </c>
      <c r="C583" s="2">
        <v>0.3</v>
      </c>
      <c r="D583" s="2">
        <v>138</v>
      </c>
      <c r="E583" s="2">
        <f t="shared" si="203"/>
        <v>41.4</v>
      </c>
      <c r="F583" s="2">
        <v>3</v>
      </c>
      <c r="G583" s="2">
        <v>0.3</v>
      </c>
      <c r="H583" s="9">
        <f t="shared" si="204"/>
        <v>41.4</v>
      </c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</row>
    <row r="584" spans="1:19" x14ac:dyDescent="0.25">
      <c r="A584" s="8" t="s">
        <v>34</v>
      </c>
      <c r="B584" s="2">
        <v>44</v>
      </c>
      <c r="C584" s="2">
        <v>4.4000000000000004</v>
      </c>
      <c r="D584" s="2">
        <v>250</v>
      </c>
      <c r="E584" s="2">
        <f t="shared" si="203"/>
        <v>1100</v>
      </c>
      <c r="F584" s="2">
        <v>44</v>
      </c>
      <c r="G584" s="2">
        <v>4.4000000000000004</v>
      </c>
      <c r="H584" s="9">
        <f t="shared" si="204"/>
        <v>1100</v>
      </c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</row>
    <row r="585" spans="1:19" x14ac:dyDescent="0.25">
      <c r="A585" s="8"/>
      <c r="B585" s="2"/>
      <c r="C585" s="2"/>
      <c r="D585" s="2"/>
      <c r="E585" s="2">
        <f>SUM(E576:E584)</f>
        <v>2001.6</v>
      </c>
      <c r="F585" s="2"/>
      <c r="G585" s="2"/>
      <c r="H585" s="9">
        <f>SUM(H576:H584)</f>
        <v>2001.6</v>
      </c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</row>
    <row r="586" spans="1:19" ht="15.75" thickBot="1" x14ac:dyDescent="0.3">
      <c r="A586" s="12"/>
      <c r="B586" s="13"/>
      <c r="C586" s="13"/>
      <c r="D586" s="13"/>
      <c r="E586" s="41">
        <f>E585/100</f>
        <v>20.015999999999998</v>
      </c>
      <c r="F586" s="32"/>
      <c r="G586" s="32"/>
      <c r="H586" s="53">
        <f>H585/100</f>
        <v>20.015999999999998</v>
      </c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</row>
    <row r="587" spans="1:19" x14ac:dyDescent="0.25">
      <c r="A587" s="47" t="s">
        <v>156</v>
      </c>
      <c r="B587" s="125">
        <v>200</v>
      </c>
      <c r="C587" s="54"/>
      <c r="D587" s="54"/>
      <c r="E587" s="54"/>
      <c r="F587" s="54">
        <v>250</v>
      </c>
      <c r="G587" s="6"/>
      <c r="H587" s="7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</row>
    <row r="588" spans="1:19" x14ac:dyDescent="0.25">
      <c r="A588" s="8" t="s">
        <v>237</v>
      </c>
      <c r="B588" s="2">
        <v>87</v>
      </c>
      <c r="C588" s="2">
        <f>B588*0.1</f>
        <v>8.7000000000000011</v>
      </c>
      <c r="D588" s="2">
        <v>530</v>
      </c>
      <c r="E588" s="2">
        <f>D588*C588</f>
        <v>4611.0000000000009</v>
      </c>
      <c r="F588" s="2">
        <f>B588</f>
        <v>87</v>
      </c>
      <c r="G588" s="2">
        <f>F588*0.1</f>
        <v>8.7000000000000011</v>
      </c>
      <c r="H588" s="9">
        <f>G588*D588</f>
        <v>4611.0000000000009</v>
      </c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</row>
    <row r="589" spans="1:19" x14ac:dyDescent="0.25">
      <c r="A589" s="8" t="s">
        <v>18</v>
      </c>
      <c r="B589" s="2">
        <v>143</v>
      </c>
      <c r="C589" s="2">
        <f t="shared" ref="C589:C595" si="205">B589*0.1</f>
        <v>14.3</v>
      </c>
      <c r="D589" s="2">
        <v>49</v>
      </c>
      <c r="E589" s="2">
        <f t="shared" ref="E589:E595" si="206">D589*C589</f>
        <v>700.7</v>
      </c>
      <c r="F589" s="2">
        <v>179</v>
      </c>
      <c r="G589" s="2">
        <f t="shared" ref="G589:G595" si="207">F589*0.1</f>
        <v>17.900000000000002</v>
      </c>
      <c r="H589" s="9">
        <f t="shared" ref="H589:H594" si="208">G589*D589</f>
        <v>877.10000000000014</v>
      </c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</row>
    <row r="590" spans="1:19" x14ac:dyDescent="0.25">
      <c r="A590" s="8" t="s">
        <v>19</v>
      </c>
      <c r="B590" s="2">
        <v>29</v>
      </c>
      <c r="C590" s="2">
        <f t="shared" si="205"/>
        <v>2.9000000000000004</v>
      </c>
      <c r="D590" s="2">
        <v>72</v>
      </c>
      <c r="E590" s="2">
        <f t="shared" si="206"/>
        <v>208.8</v>
      </c>
      <c r="F590" s="2">
        <v>36</v>
      </c>
      <c r="G590" s="2">
        <f t="shared" si="207"/>
        <v>3.6</v>
      </c>
      <c r="H590" s="9">
        <f t="shared" si="208"/>
        <v>259.2</v>
      </c>
      <c r="J590" s="168"/>
      <c r="K590" s="168"/>
      <c r="L590" s="168"/>
      <c r="R590" s="168"/>
      <c r="S590" s="168"/>
    </row>
    <row r="591" spans="1:19" x14ac:dyDescent="0.25">
      <c r="A591" s="8" t="s">
        <v>25</v>
      </c>
      <c r="B591" s="2">
        <v>10</v>
      </c>
      <c r="C591" s="2">
        <f t="shared" si="205"/>
        <v>1</v>
      </c>
      <c r="D591" s="2">
        <v>49</v>
      </c>
      <c r="E591" s="2">
        <f t="shared" si="206"/>
        <v>49</v>
      </c>
      <c r="F591" s="2">
        <v>13</v>
      </c>
      <c r="G591" s="2">
        <f t="shared" si="207"/>
        <v>1.3</v>
      </c>
      <c r="H591" s="9">
        <f t="shared" si="208"/>
        <v>63.7</v>
      </c>
    </row>
    <row r="592" spans="1:19" x14ac:dyDescent="0.25">
      <c r="A592" s="8" t="s">
        <v>17</v>
      </c>
      <c r="B592" s="2">
        <v>114</v>
      </c>
      <c r="C592" s="2">
        <f t="shared" si="205"/>
        <v>11.4</v>
      </c>
      <c r="D592" s="2">
        <v>69</v>
      </c>
      <c r="E592" s="2">
        <f t="shared" si="206"/>
        <v>786.6</v>
      </c>
      <c r="F592" s="2">
        <v>143</v>
      </c>
      <c r="G592" s="2">
        <f t="shared" si="207"/>
        <v>14.3</v>
      </c>
      <c r="H592" s="9">
        <f t="shared" si="208"/>
        <v>986.7</v>
      </c>
    </row>
    <row r="593" spans="1:22" x14ac:dyDescent="0.25">
      <c r="A593" s="8" t="s">
        <v>1</v>
      </c>
      <c r="B593" s="2">
        <v>2.5</v>
      </c>
      <c r="C593" s="2">
        <f t="shared" si="205"/>
        <v>0.25</v>
      </c>
      <c r="D593" s="2">
        <v>27</v>
      </c>
      <c r="E593" s="2">
        <f t="shared" si="206"/>
        <v>6.75</v>
      </c>
      <c r="F593" s="2">
        <f t="shared" ref="F593" si="209">B593</f>
        <v>2.5</v>
      </c>
      <c r="G593" s="2">
        <f t="shared" si="207"/>
        <v>0.25</v>
      </c>
      <c r="H593" s="9">
        <f t="shared" si="208"/>
        <v>6.75</v>
      </c>
      <c r="M593" s="168"/>
      <c r="N593" s="168"/>
      <c r="O593" s="168"/>
      <c r="P593" s="168"/>
      <c r="Q593" s="168"/>
    </row>
    <row r="594" spans="1:22" x14ac:dyDescent="0.25">
      <c r="A594" s="8" t="s">
        <v>71</v>
      </c>
      <c r="B594" s="2">
        <v>4</v>
      </c>
      <c r="C594" s="2">
        <f t="shared" si="205"/>
        <v>0.4</v>
      </c>
      <c r="D594" s="2">
        <v>132</v>
      </c>
      <c r="E594" s="2">
        <f t="shared" si="206"/>
        <v>52.800000000000004</v>
      </c>
      <c r="F594" s="2">
        <v>5</v>
      </c>
      <c r="G594" s="2">
        <f t="shared" si="207"/>
        <v>0.5</v>
      </c>
      <c r="H594" s="9">
        <f t="shared" si="208"/>
        <v>66</v>
      </c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</row>
    <row r="595" spans="1:22" x14ac:dyDescent="0.25">
      <c r="A595" s="8" t="s">
        <v>67</v>
      </c>
      <c r="B595" s="2">
        <v>8</v>
      </c>
      <c r="C595" s="2">
        <f t="shared" si="205"/>
        <v>0.8</v>
      </c>
      <c r="D595" s="2">
        <v>138</v>
      </c>
      <c r="E595" s="2">
        <f t="shared" si="206"/>
        <v>110.4</v>
      </c>
      <c r="F595" s="2">
        <v>10</v>
      </c>
      <c r="G595" s="2">
        <f t="shared" si="207"/>
        <v>1</v>
      </c>
      <c r="H595" s="9">
        <f>G595*D595</f>
        <v>138</v>
      </c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</row>
    <row r="596" spans="1:22" x14ac:dyDescent="0.25">
      <c r="A596" s="8"/>
      <c r="B596" s="2"/>
      <c r="C596" s="2"/>
      <c r="D596" s="2"/>
      <c r="E596" s="2">
        <f>SUM(E588:E595)</f>
        <v>6526.0500000000011</v>
      </c>
      <c r="F596" s="2"/>
      <c r="G596" s="2"/>
      <c r="H596" s="9">
        <f>SUM(H588:H595)</f>
        <v>7008.4500000000007</v>
      </c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</row>
    <row r="597" spans="1:22" ht="15.75" thickBot="1" x14ac:dyDescent="0.3">
      <c r="A597" s="12"/>
      <c r="B597" s="13"/>
      <c r="C597" s="13"/>
      <c r="D597" s="13"/>
      <c r="E597" s="41">
        <f>E596/100</f>
        <v>65.260500000000008</v>
      </c>
      <c r="F597" s="13"/>
      <c r="G597" s="13"/>
      <c r="H597" s="53">
        <f>H596/100</f>
        <v>70.084500000000006</v>
      </c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</row>
    <row r="598" spans="1:22" ht="15.75" thickBot="1" x14ac:dyDescent="0.3">
      <c r="A598" s="5" t="s">
        <v>55</v>
      </c>
      <c r="B598" s="37">
        <v>50</v>
      </c>
      <c r="C598" s="6">
        <v>5</v>
      </c>
      <c r="D598" s="6">
        <v>62</v>
      </c>
      <c r="E598" s="37">
        <f>D598*C598/100</f>
        <v>3.1</v>
      </c>
      <c r="F598" s="37">
        <v>50</v>
      </c>
      <c r="G598" s="6">
        <v>5</v>
      </c>
      <c r="H598" s="38">
        <f>G598*D598/100</f>
        <v>3.1</v>
      </c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</row>
    <row r="599" spans="1:22" ht="15.75" thickBot="1" x14ac:dyDescent="0.3">
      <c r="A599" s="34" t="s">
        <v>56</v>
      </c>
      <c r="B599" s="13">
        <v>20</v>
      </c>
      <c r="C599" s="13">
        <v>2</v>
      </c>
      <c r="D599" s="13">
        <v>117</v>
      </c>
      <c r="E599" s="37">
        <f>D599*C599/100</f>
        <v>2.34</v>
      </c>
      <c r="F599" s="32">
        <v>20</v>
      </c>
      <c r="G599" s="13">
        <v>2</v>
      </c>
      <c r="H599" s="38">
        <f>G599*D599/100</f>
        <v>2.34</v>
      </c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</row>
    <row r="600" spans="1:22" x14ac:dyDescent="0.25">
      <c r="A600" s="47" t="s">
        <v>169</v>
      </c>
      <c r="B600" s="37">
        <v>200</v>
      </c>
      <c r="C600" s="37"/>
      <c r="D600" s="37"/>
      <c r="E600" s="37"/>
      <c r="F600" s="37">
        <v>200</v>
      </c>
      <c r="G600" s="6"/>
      <c r="H600" s="7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</row>
    <row r="601" spans="1:22" x14ac:dyDescent="0.25">
      <c r="A601" s="8" t="s">
        <v>161</v>
      </c>
      <c r="B601" s="2">
        <v>20</v>
      </c>
      <c r="C601" s="2">
        <f>B601*0.1</f>
        <v>2</v>
      </c>
      <c r="D601" s="2">
        <v>322</v>
      </c>
      <c r="E601" s="2">
        <f>D601*C601</f>
        <v>644</v>
      </c>
      <c r="F601" s="2">
        <v>20</v>
      </c>
      <c r="G601" s="2">
        <f>F601*0.1</f>
        <v>2</v>
      </c>
      <c r="H601" s="9">
        <f>G601*D601</f>
        <v>644</v>
      </c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</row>
    <row r="602" spans="1:22" x14ac:dyDescent="0.25">
      <c r="A602" s="8" t="s">
        <v>2</v>
      </c>
      <c r="B602" s="2">
        <v>15</v>
      </c>
      <c r="C602" s="2">
        <f>B602*0.1</f>
        <v>1.5</v>
      </c>
      <c r="D602" s="2">
        <v>85.8</v>
      </c>
      <c r="E602" s="2">
        <f>D602*C602</f>
        <v>128.69999999999999</v>
      </c>
      <c r="F602" s="2">
        <v>15</v>
      </c>
      <c r="G602" s="2">
        <f>F602*0.1</f>
        <v>1.5</v>
      </c>
      <c r="H602" s="9">
        <f>G602*D602</f>
        <v>128.69999999999999</v>
      </c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</row>
    <row r="603" spans="1:22" x14ac:dyDescent="0.25">
      <c r="A603" s="8"/>
      <c r="B603" s="2"/>
      <c r="C603" s="2"/>
      <c r="D603" s="2"/>
      <c r="E603" s="2">
        <f>SUM(E601:E602)</f>
        <v>772.7</v>
      </c>
      <c r="F603" s="2"/>
      <c r="G603" s="2"/>
      <c r="H603" s="9">
        <f>SUM(H601:H602)</f>
        <v>772.7</v>
      </c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</row>
    <row r="604" spans="1:22" ht="15.75" thickBot="1" x14ac:dyDescent="0.3">
      <c r="A604" s="34"/>
      <c r="B604" s="13"/>
      <c r="C604" s="13"/>
      <c r="D604" s="13"/>
      <c r="E604" s="32">
        <f>E603/100</f>
        <v>7.7270000000000003</v>
      </c>
      <c r="F604" s="13"/>
      <c r="G604" s="13"/>
      <c r="H604" s="33">
        <f>H603/100</f>
        <v>7.7270000000000003</v>
      </c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</row>
    <row r="605" spans="1:22" ht="15.75" thickBot="1" x14ac:dyDescent="0.3">
      <c r="A605" s="21" t="s">
        <v>50</v>
      </c>
      <c r="B605" s="11"/>
      <c r="C605" s="11"/>
      <c r="D605" s="11"/>
      <c r="E605" s="94">
        <f>E574+E586+E597+E598+E599+E604</f>
        <v>108.6435</v>
      </c>
      <c r="F605" s="25"/>
      <c r="G605" s="25"/>
      <c r="H605" s="42">
        <f>H574+H586+H597+H598+H599+H604</f>
        <v>120.26750000000001</v>
      </c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</row>
    <row r="606" spans="1:22" ht="16.5" thickBot="1" x14ac:dyDescent="0.3">
      <c r="A606" s="367" t="s">
        <v>64</v>
      </c>
      <c r="B606" s="368"/>
      <c r="C606" s="368"/>
      <c r="D606" s="368"/>
      <c r="E606" s="368"/>
      <c r="F606" s="368"/>
      <c r="G606" s="368"/>
      <c r="H606" s="369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</row>
    <row r="607" spans="1:22" x14ac:dyDescent="0.25">
      <c r="A607" s="359" t="s">
        <v>15</v>
      </c>
      <c r="B607" s="365" t="s">
        <v>86</v>
      </c>
      <c r="C607" s="365"/>
      <c r="D607" s="365"/>
      <c r="E607" s="365"/>
      <c r="F607" s="365" t="s">
        <v>85</v>
      </c>
      <c r="G607" s="365"/>
      <c r="H607" s="366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</row>
    <row r="608" spans="1:22" ht="30.75" thickBot="1" x14ac:dyDescent="0.3">
      <c r="A608" s="359"/>
      <c r="B608" s="16" t="s">
        <v>73</v>
      </c>
      <c r="C608" s="44" t="s">
        <v>5</v>
      </c>
      <c r="D608" s="44" t="s">
        <v>6</v>
      </c>
      <c r="E608" s="44" t="s">
        <v>13</v>
      </c>
      <c r="F608" s="16" t="s">
        <v>73</v>
      </c>
      <c r="G608" s="44" t="s">
        <v>14</v>
      </c>
      <c r="H608" s="45" t="s">
        <v>13</v>
      </c>
      <c r="I608" s="168"/>
      <c r="J608" s="168"/>
      <c r="K608" s="168"/>
      <c r="L608" s="168"/>
      <c r="M608" s="168"/>
      <c r="N608" s="168"/>
      <c r="O608" s="168"/>
      <c r="P608" s="168"/>
      <c r="Q608" s="168"/>
    </row>
    <row r="609" spans="1:17" x14ac:dyDescent="0.25">
      <c r="A609" s="60" t="s">
        <v>96</v>
      </c>
      <c r="B609" s="37">
        <v>160</v>
      </c>
      <c r="C609" s="37"/>
      <c r="D609" s="37"/>
      <c r="E609" s="37"/>
      <c r="F609" s="37">
        <v>200</v>
      </c>
      <c r="G609" s="6"/>
      <c r="H609" s="7"/>
      <c r="I609" s="168"/>
      <c r="J609" s="168"/>
      <c r="K609" s="168"/>
      <c r="L609" s="168"/>
      <c r="M609" s="168"/>
      <c r="N609" s="168"/>
      <c r="O609" s="168"/>
      <c r="P609" s="168"/>
      <c r="Q609" s="168"/>
    </row>
    <row r="610" spans="1:17" x14ac:dyDescent="0.25">
      <c r="A610" s="8" t="s">
        <v>39</v>
      </c>
      <c r="B610" s="2">
        <v>102</v>
      </c>
      <c r="C610" s="2">
        <f>B610*100/40</f>
        <v>255</v>
      </c>
      <c r="D610" s="2">
        <v>11</v>
      </c>
      <c r="E610" s="2">
        <f>D610*C610</f>
        <v>2805</v>
      </c>
      <c r="F610" s="2">
        <v>148</v>
      </c>
      <c r="G610" s="2">
        <f>F610*100/40</f>
        <v>370</v>
      </c>
      <c r="H610" s="9">
        <f>G610*D610</f>
        <v>4070</v>
      </c>
      <c r="I610" s="168"/>
      <c r="J610" s="168"/>
      <c r="K610" s="168"/>
      <c r="L610" s="168"/>
      <c r="M610" s="168"/>
      <c r="N610" s="168"/>
      <c r="O610" s="168"/>
      <c r="P610" s="168"/>
      <c r="Q610" s="168"/>
    </row>
    <row r="611" spans="1:17" x14ac:dyDescent="0.25">
      <c r="A611" s="8" t="s">
        <v>75</v>
      </c>
      <c r="B611" s="2">
        <v>38</v>
      </c>
      <c r="C611" s="2">
        <f>B611*0.1</f>
        <v>3.8000000000000003</v>
      </c>
      <c r="D611" s="2">
        <v>74</v>
      </c>
      <c r="E611" s="2">
        <f t="shared" ref="E611:E613" si="210">D611*C611</f>
        <v>281.20000000000005</v>
      </c>
      <c r="F611" s="2">
        <v>54</v>
      </c>
      <c r="G611" s="2">
        <f>F611*0.1</f>
        <v>5.4</v>
      </c>
      <c r="H611" s="9">
        <f t="shared" ref="H611:H613" si="211">G611*D611</f>
        <v>399.6</v>
      </c>
      <c r="I611" s="168"/>
      <c r="J611" s="168"/>
      <c r="K611" s="168"/>
      <c r="L611" s="168"/>
      <c r="M611" s="168"/>
      <c r="N611" s="168"/>
      <c r="O611" s="168"/>
      <c r="P611" s="168"/>
      <c r="Q611" s="168"/>
    </row>
    <row r="612" spans="1:17" x14ac:dyDescent="0.25">
      <c r="A612" s="8" t="s">
        <v>68</v>
      </c>
      <c r="B612" s="2">
        <v>10</v>
      </c>
      <c r="C612" s="2">
        <f t="shared" ref="C612:C613" si="212">B612*0.1</f>
        <v>1</v>
      </c>
      <c r="D612" s="2">
        <v>620</v>
      </c>
      <c r="E612" s="2">
        <f t="shared" si="210"/>
        <v>620</v>
      </c>
      <c r="F612" s="2">
        <v>10</v>
      </c>
      <c r="G612" s="2">
        <f t="shared" ref="G612:G613" si="213">F612*0.1</f>
        <v>1</v>
      </c>
      <c r="H612" s="9">
        <f t="shared" si="211"/>
        <v>620</v>
      </c>
      <c r="I612" s="168"/>
      <c r="J612" s="168"/>
      <c r="K612" s="168"/>
      <c r="L612" s="168"/>
      <c r="M612" s="168"/>
      <c r="N612" s="168"/>
      <c r="O612" s="168"/>
      <c r="P612" s="168"/>
      <c r="Q612" s="168"/>
    </row>
    <row r="613" spans="1:17" x14ac:dyDescent="0.25">
      <c r="A613" s="8" t="s">
        <v>1</v>
      </c>
      <c r="B613" s="2">
        <v>2</v>
      </c>
      <c r="C613" s="2">
        <f t="shared" si="212"/>
        <v>0.2</v>
      </c>
      <c r="D613" s="2">
        <v>27</v>
      </c>
      <c r="E613" s="2">
        <f t="shared" si="210"/>
        <v>5.4</v>
      </c>
      <c r="F613" s="2">
        <v>3</v>
      </c>
      <c r="G613" s="2">
        <f t="shared" si="213"/>
        <v>0.30000000000000004</v>
      </c>
      <c r="H613" s="9">
        <f t="shared" si="211"/>
        <v>8.1000000000000014</v>
      </c>
      <c r="I613" s="168"/>
      <c r="J613" s="168"/>
      <c r="K613" s="168"/>
      <c r="L613" s="168"/>
      <c r="M613" s="168"/>
      <c r="N613" s="168"/>
      <c r="O613" s="168"/>
      <c r="P613" s="168"/>
      <c r="Q613" s="168"/>
    </row>
    <row r="614" spans="1:17" x14ac:dyDescent="0.25">
      <c r="A614" s="8"/>
      <c r="B614" s="2"/>
      <c r="C614" s="2"/>
      <c r="D614" s="2"/>
      <c r="E614" s="2">
        <f>SUM(E610:E613)</f>
        <v>3711.6</v>
      </c>
      <c r="F614" s="2"/>
      <c r="G614" s="2"/>
      <c r="H614" s="9">
        <f>SUM(H610:H613)</f>
        <v>5097.7000000000007</v>
      </c>
      <c r="I614" s="168"/>
      <c r="J614" s="168"/>
      <c r="K614" s="168"/>
      <c r="L614" s="168"/>
      <c r="M614" s="168"/>
      <c r="N614" s="168"/>
      <c r="O614" s="168"/>
      <c r="P614" s="168"/>
      <c r="Q614" s="168"/>
    </row>
    <row r="615" spans="1:17" ht="15.75" thickBot="1" x14ac:dyDescent="0.3">
      <c r="A615" s="12"/>
      <c r="B615" s="13"/>
      <c r="C615" s="13"/>
      <c r="D615" s="13"/>
      <c r="E615" s="41">
        <f>E614/100</f>
        <v>37.116</v>
      </c>
      <c r="F615" s="32"/>
      <c r="G615" s="32"/>
      <c r="H615" s="33">
        <f>H614/100</f>
        <v>50.977000000000004</v>
      </c>
      <c r="I615" s="168"/>
      <c r="J615" s="168"/>
      <c r="K615" s="168"/>
      <c r="L615" s="168"/>
      <c r="M615" s="168"/>
      <c r="N615" s="168"/>
      <c r="O615" s="168"/>
      <c r="P615" s="168"/>
      <c r="Q615" s="168"/>
    </row>
    <row r="616" spans="1:17" x14ac:dyDescent="0.25">
      <c r="A616" s="5" t="s">
        <v>160</v>
      </c>
      <c r="B616" s="37">
        <v>30</v>
      </c>
      <c r="C616" s="37"/>
      <c r="D616" s="37"/>
      <c r="E616" s="37"/>
      <c r="F616" s="37">
        <v>40</v>
      </c>
      <c r="G616" s="6"/>
      <c r="H616" s="7"/>
      <c r="I616" s="168"/>
      <c r="J616" s="168"/>
      <c r="K616" s="168"/>
      <c r="L616" s="168"/>
      <c r="M616" s="168"/>
      <c r="N616" s="168"/>
      <c r="O616" s="168"/>
      <c r="P616" s="168"/>
      <c r="Q616" s="168"/>
    </row>
    <row r="617" spans="1:17" x14ac:dyDescent="0.25">
      <c r="A617" s="8" t="s">
        <v>76</v>
      </c>
      <c r="B617" s="2">
        <v>34</v>
      </c>
      <c r="C617" s="2">
        <f t="shared" ref="C617" si="214">B617*0.1</f>
        <v>3.4000000000000004</v>
      </c>
      <c r="D617" s="2">
        <v>198</v>
      </c>
      <c r="E617" s="2">
        <f t="shared" ref="E617" si="215">D617*C617</f>
        <v>673.2</v>
      </c>
      <c r="F617" s="2">
        <v>48</v>
      </c>
      <c r="G617" s="2">
        <f t="shared" ref="G617" si="216">F617*0.1</f>
        <v>4.8000000000000007</v>
      </c>
      <c r="H617" s="9">
        <f t="shared" ref="H617" si="217">G617*D617</f>
        <v>950.40000000000009</v>
      </c>
      <c r="I617" s="168"/>
      <c r="J617" s="168"/>
      <c r="K617" s="168"/>
      <c r="L617" s="168"/>
      <c r="M617" s="168"/>
      <c r="N617" s="168"/>
      <c r="O617" s="168"/>
      <c r="P617" s="168"/>
      <c r="Q617" s="168"/>
    </row>
    <row r="618" spans="1:17" ht="15.75" thickBot="1" x14ac:dyDescent="0.3">
      <c r="A618" s="12"/>
      <c r="B618" s="13"/>
      <c r="C618" s="13"/>
      <c r="D618" s="13"/>
      <c r="E618" s="41">
        <f>E617/100</f>
        <v>6.7320000000000002</v>
      </c>
      <c r="F618" s="13"/>
      <c r="G618" s="13"/>
      <c r="H618" s="53">
        <f>H617/100</f>
        <v>9.5040000000000013</v>
      </c>
      <c r="I618" s="168"/>
      <c r="J618" s="168"/>
      <c r="K618" s="168"/>
      <c r="L618" s="168"/>
      <c r="M618" s="168"/>
      <c r="N618" s="168"/>
      <c r="O618" s="168"/>
      <c r="P618" s="168"/>
      <c r="Q618" s="168"/>
    </row>
    <row r="619" spans="1:17" x14ac:dyDescent="0.25">
      <c r="A619" s="5" t="s">
        <v>55</v>
      </c>
      <c r="B619" s="62">
        <v>30</v>
      </c>
      <c r="C619" s="6">
        <v>3</v>
      </c>
      <c r="D619" s="6">
        <v>62</v>
      </c>
      <c r="E619" s="37">
        <f>D619*3/100</f>
        <v>1.86</v>
      </c>
      <c r="F619" s="62">
        <v>30</v>
      </c>
      <c r="G619" s="6">
        <v>3</v>
      </c>
      <c r="H619" s="38">
        <f>D619*G619/100</f>
        <v>1.86</v>
      </c>
      <c r="I619" s="168"/>
      <c r="J619" s="168"/>
      <c r="K619" s="168"/>
      <c r="L619" s="168"/>
      <c r="M619" s="168"/>
      <c r="N619" s="168"/>
      <c r="O619" s="168"/>
      <c r="P619" s="168"/>
      <c r="Q619" s="168"/>
    </row>
    <row r="620" spans="1:17" x14ac:dyDescent="0.25">
      <c r="A620" s="10" t="s">
        <v>51</v>
      </c>
      <c r="B620" s="3">
        <v>200</v>
      </c>
      <c r="C620" s="3"/>
      <c r="D620" s="3"/>
      <c r="E620" s="3"/>
      <c r="F620" s="3">
        <v>200</v>
      </c>
      <c r="G620" s="2"/>
      <c r="H620" s="9"/>
      <c r="I620" s="168"/>
      <c r="J620" s="168"/>
      <c r="K620" s="168"/>
      <c r="L620" s="168"/>
      <c r="M620" s="168"/>
      <c r="N620" s="168"/>
      <c r="O620" s="168"/>
      <c r="P620" s="168"/>
      <c r="Q620" s="168"/>
    </row>
    <row r="621" spans="1:17" x14ac:dyDescent="0.25">
      <c r="A621" s="8" t="s">
        <v>134</v>
      </c>
      <c r="B621" s="2">
        <v>1</v>
      </c>
      <c r="C621" s="2">
        <f>B621*0.1</f>
        <v>0.1</v>
      </c>
      <c r="D621" s="2">
        <v>650</v>
      </c>
      <c r="E621" s="2">
        <f>D621*C621</f>
        <v>65</v>
      </c>
      <c r="F621" s="2">
        <v>1</v>
      </c>
      <c r="G621" s="2">
        <f>C621</f>
        <v>0.1</v>
      </c>
      <c r="H621" s="2">
        <f>G621*D621</f>
        <v>65</v>
      </c>
      <c r="I621" s="168"/>
      <c r="J621" s="168"/>
      <c r="K621" s="168"/>
      <c r="L621" s="168"/>
      <c r="M621" s="168"/>
      <c r="N621" s="168"/>
      <c r="O621" s="168"/>
      <c r="P621" s="168"/>
      <c r="Q621" s="168"/>
    </row>
    <row r="622" spans="1:17" x14ac:dyDescent="0.25">
      <c r="A622" s="8" t="s">
        <v>2</v>
      </c>
      <c r="B622" s="2">
        <v>11</v>
      </c>
      <c r="C622" s="2">
        <f t="shared" ref="C622" si="218">B622*0.1</f>
        <v>1.1000000000000001</v>
      </c>
      <c r="D622" s="2">
        <v>85.8</v>
      </c>
      <c r="E622" s="2">
        <f>D622*C622</f>
        <v>94.38000000000001</v>
      </c>
      <c r="F622" s="2">
        <v>11</v>
      </c>
      <c r="G622" s="2">
        <f t="shared" ref="G622" si="219">C622</f>
        <v>1.1000000000000001</v>
      </c>
      <c r="H622" s="2">
        <f t="shared" ref="H622" si="220">G622*D622</f>
        <v>94.38000000000001</v>
      </c>
      <c r="I622" s="168"/>
      <c r="J622" s="168"/>
      <c r="K622" s="168"/>
      <c r="L622" s="168"/>
      <c r="M622" s="168"/>
      <c r="N622" s="168"/>
      <c r="O622" s="168"/>
      <c r="P622" s="168"/>
      <c r="Q622" s="168"/>
    </row>
    <row r="623" spans="1:17" x14ac:dyDescent="0.25">
      <c r="A623" s="8"/>
      <c r="B623" s="2"/>
      <c r="C623" s="2"/>
      <c r="D623" s="2"/>
      <c r="E623" s="2">
        <f>SUM(E621:E622)</f>
        <v>159.38</v>
      </c>
      <c r="F623" s="2"/>
      <c r="G623" s="2"/>
      <c r="H623" s="2">
        <f>SUM(H621:H622)</f>
        <v>159.38</v>
      </c>
      <c r="I623" s="168"/>
      <c r="J623" s="168"/>
      <c r="K623" s="168"/>
      <c r="L623" s="168"/>
      <c r="M623" s="168"/>
      <c r="N623" s="168"/>
      <c r="O623" s="168"/>
      <c r="P623" s="168"/>
      <c r="Q623" s="168"/>
    </row>
    <row r="624" spans="1:17" x14ac:dyDescent="0.25">
      <c r="A624" s="23"/>
      <c r="B624" s="4"/>
      <c r="C624" s="4"/>
      <c r="D624" s="4"/>
      <c r="E624" s="22">
        <f>E623/100</f>
        <v>1.5937999999999999</v>
      </c>
      <c r="F624" s="4"/>
      <c r="G624" s="4"/>
      <c r="H624" s="24">
        <f>H623/100</f>
        <v>1.5937999999999999</v>
      </c>
      <c r="I624" s="168"/>
      <c r="J624" s="168"/>
      <c r="K624" s="168"/>
      <c r="L624" s="168"/>
      <c r="M624" s="168"/>
      <c r="N624" s="168"/>
      <c r="O624" s="168"/>
      <c r="P624" s="168"/>
      <c r="Q624" s="168"/>
    </row>
    <row r="625" spans="1:13" x14ac:dyDescent="0.25">
      <c r="A625" s="267" t="s">
        <v>122</v>
      </c>
      <c r="B625" s="214">
        <v>300</v>
      </c>
      <c r="C625" s="214">
        <f>B625*0.1</f>
        <v>30</v>
      </c>
      <c r="D625" s="214">
        <v>200</v>
      </c>
      <c r="E625" s="215">
        <f>D625*C625/100</f>
        <v>60</v>
      </c>
      <c r="F625" s="214">
        <v>280</v>
      </c>
      <c r="G625" s="214">
        <f>F625*0.1</f>
        <v>28</v>
      </c>
      <c r="H625" s="268">
        <f>G625*D625/100</f>
        <v>56</v>
      </c>
      <c r="I625" s="168"/>
      <c r="J625" s="168"/>
      <c r="K625" s="168"/>
      <c r="L625" s="168"/>
      <c r="M625" s="168"/>
    </row>
    <row r="626" spans="1:13" ht="15.75" thickBot="1" x14ac:dyDescent="0.3">
      <c r="A626" s="217" t="s">
        <v>120</v>
      </c>
      <c r="B626" s="71"/>
      <c r="C626" s="71"/>
      <c r="D626" s="217"/>
      <c r="E626" s="234">
        <f>E625+E624+E619+E618+E615</f>
        <v>107.3018</v>
      </c>
      <c r="F626" s="235"/>
      <c r="G626" s="235"/>
      <c r="H626" s="234">
        <f>H625+H624+H619+H618+H615</f>
        <v>119.93480000000001</v>
      </c>
      <c r="I626" s="168"/>
      <c r="J626" s="168"/>
      <c r="K626" s="168"/>
      <c r="L626" s="168"/>
      <c r="M626" s="168"/>
    </row>
    <row r="627" spans="1:13" x14ac:dyDescent="0.25">
      <c r="A627" s="362" t="s">
        <v>16</v>
      </c>
      <c r="B627" s="363" t="s">
        <v>86</v>
      </c>
      <c r="C627" s="363"/>
      <c r="D627" s="363"/>
      <c r="E627" s="363"/>
      <c r="F627" s="363" t="s">
        <v>85</v>
      </c>
      <c r="G627" s="363"/>
      <c r="H627" s="364"/>
      <c r="I627" s="168"/>
      <c r="J627" s="168"/>
      <c r="K627" s="168"/>
      <c r="L627" s="168"/>
      <c r="M627" s="168"/>
    </row>
    <row r="628" spans="1:13" ht="30.75" thickBot="1" x14ac:dyDescent="0.3">
      <c r="A628" s="359"/>
      <c r="B628" s="16" t="s">
        <v>73</v>
      </c>
      <c r="C628" s="44" t="s">
        <v>5</v>
      </c>
      <c r="D628" s="44" t="s">
        <v>6</v>
      </c>
      <c r="E628" s="44" t="s">
        <v>13</v>
      </c>
      <c r="F628" s="16" t="s">
        <v>73</v>
      </c>
      <c r="G628" s="44" t="s">
        <v>14</v>
      </c>
      <c r="H628" s="45" t="s">
        <v>13</v>
      </c>
      <c r="I628" s="168"/>
      <c r="J628" s="168"/>
      <c r="K628" s="168"/>
      <c r="L628" s="168"/>
      <c r="M628" s="168"/>
    </row>
    <row r="629" spans="1:13" x14ac:dyDescent="0.25">
      <c r="A629" s="5" t="s">
        <v>33</v>
      </c>
      <c r="B629" s="37">
        <v>60</v>
      </c>
      <c r="C629" s="37"/>
      <c r="D629" s="37"/>
      <c r="E629" s="37"/>
      <c r="F629" s="37">
        <v>100</v>
      </c>
      <c r="G629" s="6"/>
      <c r="H629" s="7"/>
      <c r="I629" s="168"/>
      <c r="J629" s="168"/>
      <c r="K629" s="168"/>
      <c r="L629" s="168"/>
      <c r="M629" s="168"/>
    </row>
    <row r="630" spans="1:13" x14ac:dyDescent="0.25">
      <c r="A630" s="8" t="s">
        <v>20</v>
      </c>
      <c r="B630" s="2">
        <v>98</v>
      </c>
      <c r="C630" s="2">
        <f>B630*0.1</f>
        <v>9.8000000000000007</v>
      </c>
      <c r="D630" s="2">
        <v>69</v>
      </c>
      <c r="E630" s="2">
        <f>D630*C630</f>
        <v>676.2</v>
      </c>
      <c r="F630" s="2">
        <v>163.80000000000001</v>
      </c>
      <c r="G630" s="2">
        <f>F630*0.1</f>
        <v>16.380000000000003</v>
      </c>
      <c r="H630" s="9">
        <f>G630*D630</f>
        <v>1130.2200000000003</v>
      </c>
      <c r="I630" s="168"/>
      <c r="J630" s="168"/>
      <c r="K630" s="168"/>
      <c r="L630" s="168"/>
      <c r="M630" s="168"/>
    </row>
    <row r="631" spans="1:13" x14ac:dyDescent="0.25">
      <c r="A631" s="8" t="s">
        <v>25</v>
      </c>
      <c r="B631" s="2">
        <v>2.5</v>
      </c>
      <c r="C631" s="2">
        <f t="shared" ref="C631:C633" si="221">B631*0.1</f>
        <v>0.25</v>
      </c>
      <c r="D631" s="2">
        <v>49</v>
      </c>
      <c r="E631" s="2">
        <f t="shared" ref="E631:E633" si="222">D631*C631</f>
        <v>12.25</v>
      </c>
      <c r="F631" s="2">
        <v>2.5</v>
      </c>
      <c r="G631" s="2">
        <f t="shared" ref="G631:G633" si="223">F631*0.1</f>
        <v>0.25</v>
      </c>
      <c r="H631" s="9">
        <f t="shared" ref="H631:H633" si="224">G631*D631</f>
        <v>12.25</v>
      </c>
      <c r="I631" s="168"/>
      <c r="J631" s="168"/>
      <c r="K631" s="168"/>
      <c r="L631" s="168"/>
      <c r="M631" s="168"/>
    </row>
    <row r="632" spans="1:13" x14ac:dyDescent="0.25">
      <c r="A632" s="8" t="s">
        <v>67</v>
      </c>
      <c r="B632" s="2">
        <v>3</v>
      </c>
      <c r="C632" s="2">
        <f t="shared" si="221"/>
        <v>0.30000000000000004</v>
      </c>
      <c r="D632" s="2">
        <v>138</v>
      </c>
      <c r="E632" s="2">
        <f t="shared" si="222"/>
        <v>41.400000000000006</v>
      </c>
      <c r="F632" s="2">
        <v>4</v>
      </c>
      <c r="G632" s="2">
        <f t="shared" si="223"/>
        <v>0.4</v>
      </c>
      <c r="H632" s="9">
        <f t="shared" si="224"/>
        <v>55.2</v>
      </c>
      <c r="I632" s="168"/>
      <c r="J632" s="168"/>
      <c r="K632" s="168"/>
      <c r="L632" s="168"/>
      <c r="M632" s="168"/>
    </row>
    <row r="633" spans="1:13" x14ac:dyDescent="0.25">
      <c r="A633" s="8" t="s">
        <v>1</v>
      </c>
      <c r="B633" s="2">
        <v>2</v>
      </c>
      <c r="C633" s="2">
        <f t="shared" si="221"/>
        <v>0.2</v>
      </c>
      <c r="D633" s="2">
        <v>27</v>
      </c>
      <c r="E633" s="2">
        <f t="shared" si="222"/>
        <v>5.4</v>
      </c>
      <c r="F633" s="2">
        <v>2</v>
      </c>
      <c r="G633" s="2">
        <f t="shared" si="223"/>
        <v>0.2</v>
      </c>
      <c r="H633" s="9">
        <f t="shared" si="224"/>
        <v>5.4</v>
      </c>
      <c r="I633" s="168"/>
      <c r="J633" s="168"/>
      <c r="K633" s="168"/>
      <c r="L633" s="168"/>
      <c r="M633" s="168"/>
    </row>
    <row r="634" spans="1:13" ht="15.75" thickBot="1" x14ac:dyDescent="0.3">
      <c r="A634" s="12"/>
      <c r="B634" s="13"/>
      <c r="C634" s="13"/>
      <c r="D634" s="13"/>
      <c r="E634" s="32">
        <f>SUM(E630:E633)</f>
        <v>735.25</v>
      </c>
      <c r="F634" s="13"/>
      <c r="G634" s="13"/>
      <c r="H634" s="33">
        <f>SUM(H630:H633)</f>
        <v>1203.0700000000004</v>
      </c>
      <c r="I634" s="168"/>
      <c r="J634" s="168"/>
      <c r="K634" s="168"/>
      <c r="L634" s="168"/>
      <c r="M634" s="168"/>
    </row>
    <row r="635" spans="1:13" ht="15.75" thickBot="1" x14ac:dyDescent="0.3">
      <c r="A635" s="12"/>
      <c r="B635" s="13"/>
      <c r="C635" s="13"/>
      <c r="D635" s="13"/>
      <c r="E635" s="32">
        <f>E634/100</f>
        <v>7.3525</v>
      </c>
      <c r="F635" s="13"/>
      <c r="G635" s="13"/>
      <c r="H635" s="33">
        <f>H634/100</f>
        <v>12.030700000000003</v>
      </c>
      <c r="I635" s="168"/>
      <c r="J635" s="168"/>
      <c r="K635" s="168"/>
      <c r="L635" s="168"/>
      <c r="M635" s="168"/>
    </row>
    <row r="636" spans="1:13" x14ac:dyDescent="0.25">
      <c r="A636" s="23" t="s">
        <v>135</v>
      </c>
      <c r="B636" s="4">
        <v>250</v>
      </c>
      <c r="C636" s="4"/>
      <c r="D636" s="4"/>
      <c r="E636" s="22"/>
      <c r="F636" s="4">
        <v>250</v>
      </c>
      <c r="G636" s="4"/>
      <c r="H636" s="24"/>
      <c r="I636" s="168"/>
      <c r="J636" s="168"/>
      <c r="K636" s="168"/>
      <c r="L636" s="168"/>
      <c r="M636" s="168"/>
    </row>
    <row r="637" spans="1:13" x14ac:dyDescent="0.25">
      <c r="A637" s="14" t="s">
        <v>3</v>
      </c>
      <c r="B637" s="4">
        <v>9</v>
      </c>
      <c r="C637" s="4">
        <v>0.9</v>
      </c>
      <c r="D637" s="4">
        <v>102</v>
      </c>
      <c r="E637" s="22">
        <v>61.2</v>
      </c>
      <c r="F637" s="4">
        <v>9</v>
      </c>
      <c r="G637" s="4">
        <v>0.9</v>
      </c>
      <c r="H637" s="24">
        <v>61.2</v>
      </c>
      <c r="I637" s="168"/>
      <c r="J637" s="168"/>
      <c r="K637" s="168"/>
      <c r="L637" s="168"/>
      <c r="M637" s="168"/>
    </row>
    <row r="638" spans="1:13" x14ac:dyDescent="0.25">
      <c r="A638" s="14" t="s">
        <v>18</v>
      </c>
      <c r="B638" s="4">
        <v>150</v>
      </c>
      <c r="C638" s="4">
        <v>15</v>
      </c>
      <c r="D638" s="4">
        <v>49</v>
      </c>
      <c r="E638" s="22">
        <v>765</v>
      </c>
      <c r="F638" s="4">
        <v>150</v>
      </c>
      <c r="G638" s="4">
        <v>15</v>
      </c>
      <c r="H638" s="24">
        <v>765</v>
      </c>
      <c r="I638" s="168"/>
      <c r="J638" s="168"/>
      <c r="K638" s="168"/>
      <c r="L638" s="168"/>
      <c r="M638" s="168"/>
    </row>
    <row r="639" spans="1:13" x14ac:dyDescent="0.25">
      <c r="A639" s="14" t="s">
        <v>19</v>
      </c>
      <c r="B639" s="4">
        <v>15</v>
      </c>
      <c r="C639" s="4">
        <v>1.5</v>
      </c>
      <c r="D639" s="4">
        <v>72</v>
      </c>
      <c r="E639" s="22">
        <v>100.5</v>
      </c>
      <c r="F639" s="4">
        <v>15</v>
      </c>
      <c r="G639" s="4">
        <v>1.5</v>
      </c>
      <c r="H639" s="24">
        <v>100.5</v>
      </c>
      <c r="I639" s="168"/>
      <c r="J639" s="168"/>
      <c r="K639" s="168"/>
      <c r="L639" s="168"/>
      <c r="M639" s="168"/>
    </row>
    <row r="640" spans="1:13" x14ac:dyDescent="0.25">
      <c r="A640" s="14" t="s">
        <v>25</v>
      </c>
      <c r="B640" s="4">
        <v>14.1</v>
      </c>
      <c r="C640" s="4">
        <v>1.41</v>
      </c>
      <c r="D640" s="4">
        <v>49</v>
      </c>
      <c r="E640" s="22">
        <v>46.53</v>
      </c>
      <c r="F640" s="4">
        <v>14.1</v>
      </c>
      <c r="G640" s="4">
        <v>1.41</v>
      </c>
      <c r="H640" s="24">
        <v>46.53</v>
      </c>
      <c r="I640" s="168"/>
      <c r="J640" s="168"/>
      <c r="K640" s="168"/>
      <c r="L640" s="168"/>
      <c r="M640" s="168"/>
    </row>
    <row r="641" spans="1:13" x14ac:dyDescent="0.25">
      <c r="A641" s="14" t="s">
        <v>67</v>
      </c>
      <c r="B641" s="4">
        <v>3.5</v>
      </c>
      <c r="C641" s="4">
        <v>0.35</v>
      </c>
      <c r="D641" s="4">
        <v>138</v>
      </c>
      <c r="E641" s="22">
        <v>50.4</v>
      </c>
      <c r="F641" s="4">
        <v>3.5</v>
      </c>
      <c r="G641" s="4">
        <v>0.35</v>
      </c>
      <c r="H641" s="24">
        <v>50.4</v>
      </c>
      <c r="I641" s="168"/>
      <c r="J641" s="168"/>
      <c r="K641" s="168"/>
      <c r="L641" s="168"/>
      <c r="M641" s="168"/>
    </row>
    <row r="642" spans="1:13" x14ac:dyDescent="0.25">
      <c r="A642" s="14" t="s">
        <v>1</v>
      </c>
      <c r="B642" s="4">
        <v>3</v>
      </c>
      <c r="C642" s="4">
        <v>0.3</v>
      </c>
      <c r="D642" s="4">
        <v>27</v>
      </c>
      <c r="E642" s="22">
        <v>6.3</v>
      </c>
      <c r="F642" s="4">
        <v>3</v>
      </c>
      <c r="G642" s="4">
        <v>0.3</v>
      </c>
      <c r="H642" s="24">
        <v>6.3</v>
      </c>
      <c r="I642" s="168"/>
      <c r="J642" s="168"/>
      <c r="K642" s="168"/>
      <c r="L642" s="168"/>
      <c r="M642" s="168"/>
    </row>
    <row r="643" spans="1:13" x14ac:dyDescent="0.25">
      <c r="A643" s="14" t="s">
        <v>46</v>
      </c>
      <c r="B643" s="4">
        <v>39</v>
      </c>
      <c r="C643" s="4">
        <v>3.9</v>
      </c>
      <c r="D643" s="4">
        <v>400</v>
      </c>
      <c r="E643" s="22">
        <v>1209</v>
      </c>
      <c r="F643" s="4">
        <v>39</v>
      </c>
      <c r="G643" s="4">
        <v>3.9</v>
      </c>
      <c r="H643" s="24">
        <v>1209</v>
      </c>
      <c r="I643" s="168"/>
      <c r="J643" s="168"/>
      <c r="K643" s="168"/>
      <c r="L643" s="168"/>
      <c r="M643" s="168"/>
    </row>
    <row r="644" spans="1:13" x14ac:dyDescent="0.25">
      <c r="A644" s="8"/>
      <c r="B644" s="2"/>
      <c r="C644" s="2"/>
      <c r="D644" s="2"/>
      <c r="E644" s="2">
        <v>2238.9299999999998</v>
      </c>
      <c r="F644" s="2"/>
      <c r="G644" s="2"/>
      <c r="H644" s="9">
        <v>2238.9299999999998</v>
      </c>
      <c r="I644" s="168"/>
      <c r="J644" s="168"/>
      <c r="K644" s="168"/>
      <c r="L644" s="168"/>
      <c r="M644" s="168"/>
    </row>
    <row r="645" spans="1:13" ht="15.75" thickBot="1" x14ac:dyDescent="0.3">
      <c r="A645" s="8"/>
      <c r="B645" s="2"/>
      <c r="C645" s="2"/>
      <c r="D645" s="2"/>
      <c r="E645" s="2">
        <v>22.39</v>
      </c>
      <c r="F645" s="2"/>
      <c r="G645" s="2"/>
      <c r="H645" s="9">
        <v>22.389299999999999</v>
      </c>
      <c r="I645" s="168"/>
      <c r="J645" s="168"/>
      <c r="K645" s="168"/>
      <c r="L645" s="168"/>
      <c r="M645" s="168"/>
    </row>
    <row r="646" spans="1:13" x14ac:dyDescent="0.25">
      <c r="A646" s="47" t="s">
        <v>78</v>
      </c>
      <c r="B646" s="37">
        <v>150</v>
      </c>
      <c r="C646" s="37"/>
      <c r="D646" s="37"/>
      <c r="E646" s="37"/>
      <c r="F646" s="37">
        <v>180</v>
      </c>
      <c r="G646" s="6"/>
      <c r="H646" s="7"/>
      <c r="I646" s="168"/>
      <c r="J646" s="168"/>
      <c r="K646" s="168"/>
      <c r="L646" s="168"/>
      <c r="M646" s="168"/>
    </row>
    <row r="647" spans="1:13" x14ac:dyDescent="0.25">
      <c r="A647" s="8" t="s">
        <v>18</v>
      </c>
      <c r="B647" s="2">
        <v>214</v>
      </c>
      <c r="C647" s="2">
        <f>B647*0.1</f>
        <v>21.400000000000002</v>
      </c>
      <c r="D647" s="2">
        <v>49</v>
      </c>
      <c r="E647" s="2">
        <f>D647*C647</f>
        <v>1048.6000000000001</v>
      </c>
      <c r="F647" s="2">
        <v>257</v>
      </c>
      <c r="G647" s="2">
        <f>F647*0.1</f>
        <v>25.700000000000003</v>
      </c>
      <c r="H647" s="9">
        <f>G647*D647</f>
        <v>1259.3000000000002</v>
      </c>
      <c r="I647" s="168"/>
      <c r="J647" s="168"/>
      <c r="K647" s="168"/>
      <c r="L647" s="168"/>
      <c r="M647" s="168"/>
    </row>
    <row r="648" spans="1:13" x14ac:dyDescent="0.25">
      <c r="A648" s="8" t="s">
        <v>1</v>
      </c>
      <c r="B648" s="2">
        <v>3</v>
      </c>
      <c r="C648" s="2">
        <f t="shared" ref="C648:C650" si="225">B648*0.1</f>
        <v>0.30000000000000004</v>
      </c>
      <c r="D648" s="2">
        <v>27</v>
      </c>
      <c r="E648" s="2">
        <f t="shared" ref="E648:E650" si="226">D648*C648</f>
        <v>8.1000000000000014</v>
      </c>
      <c r="F648" s="2">
        <v>3</v>
      </c>
      <c r="G648" s="2">
        <f t="shared" ref="G648:G650" si="227">F648*0.1</f>
        <v>0.30000000000000004</v>
      </c>
      <c r="H648" s="9">
        <f t="shared" ref="H648:H650" si="228">G648*D648</f>
        <v>8.1000000000000014</v>
      </c>
      <c r="I648" s="168"/>
      <c r="J648" s="168"/>
      <c r="K648" s="168"/>
      <c r="L648" s="168"/>
      <c r="M648" s="168"/>
    </row>
    <row r="649" spans="1:13" x14ac:dyDescent="0.25">
      <c r="A649" s="8" t="s">
        <v>68</v>
      </c>
      <c r="B649" s="2">
        <v>5.3</v>
      </c>
      <c r="C649" s="2">
        <f t="shared" si="225"/>
        <v>0.53</v>
      </c>
      <c r="D649" s="2">
        <v>620</v>
      </c>
      <c r="E649" s="2">
        <f t="shared" si="226"/>
        <v>328.6</v>
      </c>
      <c r="F649" s="2">
        <v>6.4</v>
      </c>
      <c r="G649" s="2">
        <f t="shared" si="227"/>
        <v>0.64000000000000012</v>
      </c>
      <c r="H649" s="9">
        <f t="shared" si="228"/>
        <v>396.80000000000007</v>
      </c>
      <c r="I649" s="168"/>
      <c r="J649" s="168"/>
      <c r="K649" s="168"/>
      <c r="L649" s="168"/>
      <c r="M649" s="168"/>
    </row>
    <row r="650" spans="1:13" x14ac:dyDescent="0.25">
      <c r="A650" s="8" t="s">
        <v>77</v>
      </c>
      <c r="B650" s="2">
        <v>23.7</v>
      </c>
      <c r="C650" s="2">
        <f t="shared" si="225"/>
        <v>2.37</v>
      </c>
      <c r="D650" s="2">
        <v>74</v>
      </c>
      <c r="E650" s="2">
        <f t="shared" si="226"/>
        <v>175.38</v>
      </c>
      <c r="F650" s="2">
        <v>28.4</v>
      </c>
      <c r="G650" s="2">
        <f t="shared" si="227"/>
        <v>2.84</v>
      </c>
      <c r="H650" s="9">
        <f t="shared" si="228"/>
        <v>210.16</v>
      </c>
      <c r="I650" s="168"/>
      <c r="J650" s="168"/>
      <c r="K650" s="168"/>
      <c r="L650" s="168"/>
      <c r="M650" s="168"/>
    </row>
    <row r="651" spans="1:13" x14ac:dyDescent="0.25">
      <c r="A651" s="8"/>
      <c r="B651" s="2"/>
      <c r="C651" s="2"/>
      <c r="D651" s="2"/>
      <c r="E651" s="2">
        <f>SUM(E647:E650)</f>
        <v>1560.6800000000003</v>
      </c>
      <c r="F651" s="2"/>
      <c r="G651" s="2"/>
      <c r="H651" s="9">
        <f>SUM(H647:H650)</f>
        <v>1874.3600000000004</v>
      </c>
      <c r="I651" s="168"/>
      <c r="J651" s="168"/>
      <c r="K651" s="168"/>
      <c r="L651" s="168"/>
      <c r="M651" s="168"/>
    </row>
    <row r="652" spans="1:13" ht="15.75" thickBot="1" x14ac:dyDescent="0.3">
      <c r="A652" s="12"/>
      <c r="B652" s="13"/>
      <c r="C652" s="13"/>
      <c r="D652" s="13"/>
      <c r="E652" s="41">
        <f>E651/100</f>
        <v>15.606800000000003</v>
      </c>
      <c r="F652" s="13"/>
      <c r="G652" s="13"/>
      <c r="H652" s="53">
        <f>H651/100</f>
        <v>18.743600000000004</v>
      </c>
      <c r="I652" s="168"/>
      <c r="J652" s="168"/>
      <c r="K652" s="168"/>
      <c r="L652" s="168"/>
      <c r="M652" s="168"/>
    </row>
    <row r="653" spans="1:13" x14ac:dyDescent="0.25">
      <c r="A653" s="47" t="s">
        <v>119</v>
      </c>
      <c r="B653" s="37">
        <v>200</v>
      </c>
      <c r="C653" s="37"/>
      <c r="D653" s="37"/>
      <c r="E653" s="37"/>
      <c r="F653" s="37">
        <v>200</v>
      </c>
      <c r="G653" s="6"/>
      <c r="H653" s="7"/>
      <c r="I653" s="168"/>
      <c r="J653" s="168"/>
      <c r="K653" s="168"/>
      <c r="L653" s="168"/>
      <c r="M653" s="168"/>
    </row>
    <row r="654" spans="1:13" x14ac:dyDescent="0.25">
      <c r="A654" s="8" t="s">
        <v>70</v>
      </c>
      <c r="B654" s="2">
        <v>20</v>
      </c>
      <c r="C654" s="2">
        <f>B654*0.1</f>
        <v>2</v>
      </c>
      <c r="D654" s="2">
        <v>195</v>
      </c>
      <c r="E654" s="2">
        <f>D654*C654</f>
        <v>390</v>
      </c>
      <c r="F654" s="2">
        <v>20</v>
      </c>
      <c r="G654" s="2">
        <f>F654*0.1</f>
        <v>2</v>
      </c>
      <c r="H654" s="9">
        <f>G654*D654</f>
        <v>390</v>
      </c>
      <c r="I654" s="168"/>
      <c r="J654" s="168"/>
      <c r="K654" s="168"/>
      <c r="L654" s="168"/>
      <c r="M654" s="168"/>
    </row>
    <row r="655" spans="1:13" x14ac:dyDescent="0.25">
      <c r="A655" s="8" t="s">
        <v>2</v>
      </c>
      <c r="B655" s="2">
        <v>15</v>
      </c>
      <c r="C655" s="2">
        <f>B655*0.1</f>
        <v>1.5</v>
      </c>
      <c r="D655" s="2">
        <v>85.8</v>
      </c>
      <c r="E655" s="2">
        <f>D655*C655</f>
        <v>128.69999999999999</v>
      </c>
      <c r="F655" s="2">
        <v>15</v>
      </c>
      <c r="G655" s="2">
        <f>F655*0.1</f>
        <v>1.5</v>
      </c>
      <c r="H655" s="9">
        <f>G655*D655</f>
        <v>128.69999999999999</v>
      </c>
      <c r="I655" s="168"/>
      <c r="J655" s="168"/>
      <c r="K655" s="168"/>
      <c r="L655" s="168"/>
      <c r="M655" s="168"/>
    </row>
    <row r="656" spans="1:13" x14ac:dyDescent="0.25">
      <c r="A656" s="8"/>
      <c r="B656" s="2"/>
      <c r="C656" s="2"/>
      <c r="D656" s="2"/>
      <c r="E656" s="2">
        <f>SUM(E654:E655)</f>
        <v>518.70000000000005</v>
      </c>
      <c r="F656" s="2"/>
      <c r="G656" s="2"/>
      <c r="H656" s="9">
        <f>SUM(H654:H655)</f>
        <v>518.70000000000005</v>
      </c>
      <c r="I656" s="168"/>
      <c r="J656" s="168"/>
      <c r="K656" s="168"/>
      <c r="L656" s="168"/>
      <c r="M656" s="168"/>
    </row>
    <row r="657" spans="1:14" ht="15.75" thickBot="1" x14ac:dyDescent="0.3">
      <c r="A657" s="12"/>
      <c r="B657" s="13"/>
      <c r="C657" s="13"/>
      <c r="D657" s="13"/>
      <c r="E657" s="32">
        <f>E656/100</f>
        <v>5.1870000000000003</v>
      </c>
      <c r="F657" s="32"/>
      <c r="G657" s="32"/>
      <c r="H657" s="33">
        <f>H656/100</f>
        <v>5.1870000000000003</v>
      </c>
      <c r="I657" s="168"/>
      <c r="J657" s="168"/>
      <c r="K657" s="168"/>
      <c r="L657" s="168"/>
      <c r="M657" s="168"/>
    </row>
    <row r="658" spans="1:14" x14ac:dyDescent="0.25">
      <c r="A658" s="47" t="s">
        <v>168</v>
      </c>
      <c r="B658" s="54" t="s">
        <v>35</v>
      </c>
      <c r="C658" s="54"/>
      <c r="D658" s="54"/>
      <c r="E658" s="54"/>
      <c r="F658" s="54" t="s">
        <v>35</v>
      </c>
      <c r="G658" s="6"/>
      <c r="H658" s="7"/>
      <c r="I658" s="168"/>
      <c r="J658" s="168"/>
      <c r="K658" s="168"/>
      <c r="L658" s="168"/>
      <c r="M658" s="168"/>
    </row>
    <row r="659" spans="1:14" x14ac:dyDescent="0.25">
      <c r="A659" s="8" t="s">
        <v>24</v>
      </c>
      <c r="B659" s="2">
        <v>81.400000000000006</v>
      </c>
      <c r="C659" s="2">
        <f>B659*0.1</f>
        <v>8.14</v>
      </c>
      <c r="D659" s="2">
        <v>729</v>
      </c>
      <c r="E659" s="2">
        <f>D659*C659</f>
        <v>5934.06</v>
      </c>
      <c r="F659" s="2">
        <v>81.400000000000006</v>
      </c>
      <c r="G659" s="2">
        <f>F659*0.1</f>
        <v>8.14</v>
      </c>
      <c r="H659" s="9">
        <f>G659*D659</f>
        <v>5934.06</v>
      </c>
      <c r="I659" s="168"/>
      <c r="J659" s="168"/>
      <c r="K659" s="168"/>
      <c r="L659" s="168"/>
      <c r="M659" s="168"/>
    </row>
    <row r="660" spans="1:14" x14ac:dyDescent="0.25">
      <c r="A660" s="8" t="s">
        <v>10</v>
      </c>
      <c r="B660" s="2">
        <v>18</v>
      </c>
      <c r="C660" s="2">
        <f t="shared" ref="C660:C665" si="229">B660*0.1</f>
        <v>1.8</v>
      </c>
      <c r="D660" s="2">
        <v>62</v>
      </c>
      <c r="E660" s="2">
        <f t="shared" ref="E660:E665" si="230">D660*C660</f>
        <v>111.60000000000001</v>
      </c>
      <c r="F660" s="2">
        <v>18</v>
      </c>
      <c r="G660" s="2">
        <f t="shared" ref="G660:G665" si="231">F660*0.1</f>
        <v>1.8</v>
      </c>
      <c r="H660" s="9">
        <f t="shared" ref="H660:H665" si="232">G660*D660</f>
        <v>111.60000000000001</v>
      </c>
      <c r="I660" s="168"/>
      <c r="J660" s="168"/>
      <c r="K660" s="168"/>
      <c r="L660" s="168"/>
      <c r="M660" s="168"/>
    </row>
    <row r="661" spans="1:14" x14ac:dyDescent="0.25">
      <c r="A661" s="8" t="s">
        <v>77</v>
      </c>
      <c r="B661" s="2">
        <v>24</v>
      </c>
      <c r="C661" s="2">
        <f t="shared" si="229"/>
        <v>2.4000000000000004</v>
      </c>
      <c r="D661" s="2">
        <v>74</v>
      </c>
      <c r="E661" s="2">
        <f t="shared" si="230"/>
        <v>177.60000000000002</v>
      </c>
      <c r="F661" s="2">
        <v>24</v>
      </c>
      <c r="G661" s="2">
        <f t="shared" si="231"/>
        <v>2.4000000000000004</v>
      </c>
      <c r="H661" s="9">
        <f t="shared" si="232"/>
        <v>177.60000000000002</v>
      </c>
      <c r="I661" s="168"/>
      <c r="J661" s="168"/>
      <c r="K661" s="168"/>
      <c r="L661" s="168"/>
      <c r="M661" s="168"/>
    </row>
    <row r="662" spans="1:14" x14ac:dyDescent="0.25">
      <c r="A662" s="8" t="s">
        <v>26</v>
      </c>
      <c r="B662" s="2">
        <v>5</v>
      </c>
      <c r="C662" s="2">
        <f t="shared" si="229"/>
        <v>0.5</v>
      </c>
      <c r="D662" s="2">
        <v>30</v>
      </c>
      <c r="E662" s="2">
        <f t="shared" si="230"/>
        <v>15</v>
      </c>
      <c r="F662" s="2">
        <v>5</v>
      </c>
      <c r="G662" s="2">
        <f t="shared" si="231"/>
        <v>0.5</v>
      </c>
      <c r="H662" s="9">
        <f t="shared" si="232"/>
        <v>15</v>
      </c>
      <c r="I662" s="168"/>
      <c r="J662" s="168"/>
      <c r="K662" s="168"/>
      <c r="L662" s="168"/>
      <c r="M662" s="168"/>
    </row>
    <row r="663" spans="1:14" x14ac:dyDescent="0.25">
      <c r="A663" s="8" t="s">
        <v>67</v>
      </c>
      <c r="B663" s="2">
        <v>6</v>
      </c>
      <c r="C663" s="2">
        <f t="shared" si="229"/>
        <v>0.60000000000000009</v>
      </c>
      <c r="D663" s="2">
        <v>138</v>
      </c>
      <c r="E663" s="2">
        <f t="shared" si="230"/>
        <v>82.800000000000011</v>
      </c>
      <c r="F663" s="2">
        <v>6</v>
      </c>
      <c r="G663" s="2">
        <f t="shared" si="231"/>
        <v>0.60000000000000009</v>
      </c>
      <c r="H663" s="9">
        <f t="shared" si="232"/>
        <v>82.800000000000011</v>
      </c>
      <c r="I663" s="168"/>
      <c r="J663" s="168"/>
      <c r="K663" s="168"/>
      <c r="L663" s="168"/>
      <c r="M663" s="168"/>
    </row>
    <row r="664" spans="1:14" x14ac:dyDescent="0.25">
      <c r="A664" s="8" t="s">
        <v>1</v>
      </c>
      <c r="B664" s="2">
        <v>3</v>
      </c>
      <c r="C664" s="2">
        <f t="shared" si="229"/>
        <v>0.30000000000000004</v>
      </c>
      <c r="D664" s="2">
        <v>27</v>
      </c>
      <c r="E664" s="2">
        <f t="shared" si="230"/>
        <v>8.1000000000000014</v>
      </c>
      <c r="F664" s="2">
        <v>3</v>
      </c>
      <c r="G664" s="2">
        <f t="shared" si="231"/>
        <v>0.30000000000000004</v>
      </c>
      <c r="H664" s="9">
        <f t="shared" si="232"/>
        <v>8.1000000000000014</v>
      </c>
      <c r="I664" s="168"/>
      <c r="J664" s="168"/>
      <c r="K664" s="168"/>
      <c r="L664" s="168"/>
      <c r="M664" s="168"/>
    </row>
    <row r="665" spans="1:14" x14ac:dyDescent="0.25">
      <c r="A665" s="8" t="s">
        <v>68</v>
      </c>
      <c r="B665" s="2">
        <v>5</v>
      </c>
      <c r="C665" s="2">
        <f t="shared" si="229"/>
        <v>0.5</v>
      </c>
      <c r="D665" s="2">
        <v>620</v>
      </c>
      <c r="E665" s="2">
        <f t="shared" si="230"/>
        <v>310</v>
      </c>
      <c r="F665" s="2">
        <v>5</v>
      </c>
      <c r="G665" s="2">
        <f t="shared" si="231"/>
        <v>0.5</v>
      </c>
      <c r="H665" s="9">
        <f t="shared" si="232"/>
        <v>310</v>
      </c>
      <c r="I665" s="168"/>
      <c r="J665" s="168"/>
      <c r="K665" s="168"/>
      <c r="L665" s="168"/>
      <c r="M665" s="168"/>
    </row>
    <row r="666" spans="1:14" x14ac:dyDescent="0.25">
      <c r="A666" s="8"/>
      <c r="B666" s="2"/>
      <c r="C666" s="2"/>
      <c r="D666" s="2"/>
      <c r="E666" s="2">
        <f>SUM(E659:E665)</f>
        <v>6639.1600000000017</v>
      </c>
      <c r="F666" s="2"/>
      <c r="G666" s="2"/>
      <c r="H666" s="9">
        <f>SUM(H659:H665)</f>
        <v>6639.1600000000017</v>
      </c>
      <c r="I666" s="168"/>
      <c r="J666" s="168"/>
      <c r="K666" s="168"/>
      <c r="L666" s="168"/>
      <c r="M666" s="168"/>
    </row>
    <row r="667" spans="1:14" ht="15.75" thickBot="1" x14ac:dyDescent="0.3">
      <c r="A667" s="12"/>
      <c r="B667" s="13"/>
      <c r="C667" s="13"/>
      <c r="D667" s="13"/>
      <c r="E667" s="41">
        <f>E666/100</f>
        <v>66.391600000000011</v>
      </c>
      <c r="F667" s="32"/>
      <c r="G667" s="32"/>
      <c r="H667" s="53">
        <f>H666/100</f>
        <v>66.391600000000011</v>
      </c>
      <c r="I667" s="168"/>
      <c r="J667" s="168"/>
      <c r="K667" s="168"/>
      <c r="L667" s="168"/>
      <c r="M667" s="168"/>
    </row>
    <row r="668" spans="1:14" ht="15.75" thickBot="1" x14ac:dyDescent="0.3">
      <c r="A668" s="5" t="s">
        <v>55</v>
      </c>
      <c r="B668" s="37">
        <v>50</v>
      </c>
      <c r="C668" s="6">
        <v>5</v>
      </c>
      <c r="D668" s="6">
        <v>62</v>
      </c>
      <c r="E668" s="37">
        <f>D668*C668/100</f>
        <v>3.1</v>
      </c>
      <c r="F668" s="37">
        <v>50</v>
      </c>
      <c r="G668" s="6">
        <v>5</v>
      </c>
      <c r="H668" s="38">
        <f>G668*D668/100</f>
        <v>3.1</v>
      </c>
      <c r="I668" s="168"/>
      <c r="J668" s="168"/>
      <c r="K668" s="168"/>
      <c r="L668" s="168"/>
      <c r="M668" s="168"/>
    </row>
    <row r="669" spans="1:14" ht="15.75" thickBot="1" x14ac:dyDescent="0.3">
      <c r="A669" s="23" t="s">
        <v>56</v>
      </c>
      <c r="B669" s="4">
        <v>20</v>
      </c>
      <c r="C669" s="4">
        <v>2</v>
      </c>
      <c r="D669" s="4">
        <v>117</v>
      </c>
      <c r="E669" s="84">
        <f>D669*C669/100</f>
        <v>2.34</v>
      </c>
      <c r="F669" s="22">
        <v>20</v>
      </c>
      <c r="G669" s="4">
        <v>2</v>
      </c>
      <c r="H669" s="24">
        <f>G669*D669/100</f>
        <v>2.34</v>
      </c>
      <c r="I669" s="168"/>
      <c r="J669" s="168"/>
      <c r="K669" s="168"/>
      <c r="L669" s="168"/>
      <c r="M669" s="168"/>
    </row>
    <row r="670" spans="1:14" ht="15.75" thickBot="1" x14ac:dyDescent="0.3">
      <c r="A670" s="111" t="s">
        <v>50</v>
      </c>
      <c r="B670" s="65"/>
      <c r="C670" s="65"/>
      <c r="D670" s="65"/>
      <c r="E670" s="112">
        <f>E669+E668+E667+E657+E652+E645+E635</f>
        <v>122.36790000000002</v>
      </c>
      <c r="F670" s="113"/>
      <c r="G670" s="113"/>
      <c r="H670" s="114">
        <f>H669+H668+H667+H657+H652+H645+H635</f>
        <v>130.18219999999999</v>
      </c>
      <c r="I670" s="168"/>
      <c r="J670" s="168"/>
      <c r="K670" s="168"/>
      <c r="L670" s="168"/>
      <c r="M670" s="168"/>
    </row>
    <row r="671" spans="1:14" ht="15.75" x14ac:dyDescent="0.25">
      <c r="A671" s="17"/>
      <c r="B671" s="357" t="s">
        <v>162</v>
      </c>
      <c r="C671" s="357"/>
      <c r="D671" s="357"/>
      <c r="E671" s="357"/>
      <c r="F671" s="357"/>
      <c r="G671" s="18"/>
      <c r="H671" s="19"/>
      <c r="I671" s="168"/>
      <c r="J671" s="168"/>
      <c r="K671" s="168"/>
      <c r="L671" s="168"/>
      <c r="M671" s="168"/>
      <c r="N671" s="168"/>
    </row>
    <row r="672" spans="1:14" x14ac:dyDescent="0.25">
      <c r="A672" s="358" t="s">
        <v>15</v>
      </c>
      <c r="B672" s="360" t="s">
        <v>86</v>
      </c>
      <c r="C672" s="360"/>
      <c r="D672" s="360"/>
      <c r="E672" s="360"/>
      <c r="F672" s="360" t="s">
        <v>85</v>
      </c>
      <c r="G672" s="360"/>
      <c r="H672" s="361"/>
      <c r="I672" s="168"/>
      <c r="J672" s="168"/>
      <c r="K672" s="168"/>
      <c r="L672" s="168"/>
      <c r="M672" s="168"/>
      <c r="N672" s="168"/>
    </row>
    <row r="673" spans="1:14" ht="30.75" thickBot="1" x14ac:dyDescent="0.3">
      <c r="A673" s="359"/>
      <c r="B673" s="16" t="s">
        <v>73</v>
      </c>
      <c r="C673" s="44" t="s">
        <v>5</v>
      </c>
      <c r="D673" s="44" t="s">
        <v>6</v>
      </c>
      <c r="E673" s="44" t="s">
        <v>13</v>
      </c>
      <c r="F673" s="16" t="s">
        <v>73</v>
      </c>
      <c r="G673" s="44" t="s">
        <v>14</v>
      </c>
      <c r="H673" s="45" t="s">
        <v>13</v>
      </c>
      <c r="I673" s="168"/>
      <c r="J673" s="168"/>
      <c r="K673" s="168"/>
      <c r="L673" s="168"/>
      <c r="M673" s="168"/>
      <c r="N673" s="168"/>
    </row>
    <row r="674" spans="1:14" ht="29.25" x14ac:dyDescent="0.25">
      <c r="A674" s="47" t="s">
        <v>136</v>
      </c>
      <c r="B674" s="90" t="s">
        <v>137</v>
      </c>
      <c r="C674" s="54"/>
      <c r="D674" s="54"/>
      <c r="E674" s="54"/>
      <c r="F674" s="54" t="s">
        <v>137</v>
      </c>
      <c r="G674" s="6"/>
      <c r="H674" s="7"/>
      <c r="I674" s="168"/>
      <c r="J674" s="168"/>
      <c r="K674" s="168"/>
      <c r="L674" s="168"/>
      <c r="M674" s="168"/>
      <c r="N674" s="168"/>
    </row>
    <row r="675" spans="1:14" x14ac:dyDescent="0.25">
      <c r="A675" s="8" t="s">
        <v>24</v>
      </c>
      <c r="B675" s="2">
        <v>63.8</v>
      </c>
      <c r="C675" s="2">
        <f>B675*0.1</f>
        <v>6.38</v>
      </c>
      <c r="D675" s="2">
        <v>729</v>
      </c>
      <c r="E675" s="2">
        <f>D675*C675</f>
        <v>4651.0199999999995</v>
      </c>
      <c r="F675" s="2">
        <v>63.8</v>
      </c>
      <c r="G675" s="2">
        <f>F675*0.1</f>
        <v>6.38</v>
      </c>
      <c r="H675" s="9">
        <f>G675*D675</f>
        <v>4651.0199999999995</v>
      </c>
      <c r="I675" s="168"/>
      <c r="J675" s="168"/>
      <c r="K675" s="168"/>
      <c r="L675" s="168"/>
      <c r="M675" s="168"/>
      <c r="N675" s="168"/>
    </row>
    <row r="676" spans="1:14" x14ac:dyDescent="0.25">
      <c r="A676" s="8" t="s">
        <v>10</v>
      </c>
      <c r="B676" s="2">
        <v>13.3</v>
      </c>
      <c r="C676" s="2">
        <f t="shared" ref="C676:C683" si="233">B676*0.1</f>
        <v>1.33</v>
      </c>
      <c r="D676" s="2">
        <v>62</v>
      </c>
      <c r="E676" s="2">
        <f t="shared" ref="E676:E683" si="234">D676*C676</f>
        <v>82.460000000000008</v>
      </c>
      <c r="F676" s="2">
        <v>13.3</v>
      </c>
      <c r="G676" s="2">
        <f t="shared" ref="G676:G683" si="235">F676*0.1</f>
        <v>1.33</v>
      </c>
      <c r="H676" s="9">
        <f t="shared" ref="H676:H683" si="236">G676*D676</f>
        <v>82.460000000000008</v>
      </c>
      <c r="I676" s="168"/>
      <c r="J676" s="168"/>
      <c r="K676" s="168"/>
      <c r="L676" s="168"/>
      <c r="M676" s="168"/>
      <c r="N676" s="168"/>
    </row>
    <row r="677" spans="1:14" x14ac:dyDescent="0.25">
      <c r="A677" s="8" t="s">
        <v>25</v>
      </c>
      <c r="B677" s="2">
        <v>41.8</v>
      </c>
      <c r="C677" s="2">
        <f t="shared" si="233"/>
        <v>4.18</v>
      </c>
      <c r="D677" s="2">
        <v>49</v>
      </c>
      <c r="E677" s="2">
        <f t="shared" si="234"/>
        <v>204.82</v>
      </c>
      <c r="F677" s="2">
        <v>41.8</v>
      </c>
      <c r="G677" s="2">
        <f t="shared" si="235"/>
        <v>4.18</v>
      </c>
      <c r="H677" s="9">
        <f t="shared" si="236"/>
        <v>204.82</v>
      </c>
      <c r="I677" s="168"/>
      <c r="J677" s="168"/>
      <c r="K677" s="168"/>
      <c r="L677" s="168"/>
      <c r="M677" s="168"/>
      <c r="N677" s="168"/>
    </row>
    <row r="678" spans="1:14" x14ac:dyDescent="0.25">
      <c r="A678" s="8" t="s">
        <v>67</v>
      </c>
      <c r="B678" s="2">
        <v>10</v>
      </c>
      <c r="C678" s="2">
        <f t="shared" si="233"/>
        <v>1</v>
      </c>
      <c r="D678" s="2">
        <v>138</v>
      </c>
      <c r="E678" s="2">
        <f t="shared" si="234"/>
        <v>138</v>
      </c>
      <c r="F678" s="2">
        <v>10</v>
      </c>
      <c r="G678" s="2">
        <f t="shared" si="235"/>
        <v>1</v>
      </c>
      <c r="H678" s="9">
        <f t="shared" si="236"/>
        <v>138</v>
      </c>
      <c r="I678" s="168"/>
      <c r="J678" s="168"/>
      <c r="K678" s="168"/>
      <c r="L678" s="168"/>
      <c r="M678" s="168"/>
      <c r="N678" s="168"/>
    </row>
    <row r="679" spans="1:14" x14ac:dyDescent="0.25">
      <c r="A679" s="8" t="s">
        <v>26</v>
      </c>
      <c r="B679" s="2">
        <v>6.6</v>
      </c>
      <c r="C679" s="2">
        <f t="shared" si="233"/>
        <v>0.66</v>
      </c>
      <c r="D679" s="2">
        <v>30</v>
      </c>
      <c r="E679" s="2">
        <f t="shared" si="234"/>
        <v>19.8</v>
      </c>
      <c r="F679" s="2">
        <v>6.6</v>
      </c>
      <c r="G679" s="2">
        <f t="shared" si="235"/>
        <v>0.66</v>
      </c>
      <c r="H679" s="9">
        <f t="shared" si="236"/>
        <v>19.8</v>
      </c>
      <c r="I679" s="168"/>
      <c r="J679" s="168"/>
      <c r="K679" s="168"/>
      <c r="L679" s="168"/>
      <c r="M679" s="168"/>
      <c r="N679" s="168"/>
    </row>
    <row r="680" spans="1:14" x14ac:dyDescent="0.25">
      <c r="A680" s="8" t="s">
        <v>1</v>
      </c>
      <c r="B680" s="2">
        <v>2.5</v>
      </c>
      <c r="C680" s="2">
        <f t="shared" si="233"/>
        <v>0.25</v>
      </c>
      <c r="D680" s="2">
        <v>27</v>
      </c>
      <c r="E680" s="2">
        <f t="shared" si="234"/>
        <v>6.75</v>
      </c>
      <c r="F680" s="2">
        <v>2.5</v>
      </c>
      <c r="G680" s="2">
        <f t="shared" si="235"/>
        <v>0.25</v>
      </c>
      <c r="H680" s="9">
        <f t="shared" si="236"/>
        <v>6.75</v>
      </c>
      <c r="I680" s="168"/>
      <c r="J680" s="168"/>
      <c r="K680" s="168"/>
      <c r="L680" s="168"/>
      <c r="M680" s="168"/>
      <c r="N680" s="168"/>
    </row>
    <row r="681" spans="1:14" x14ac:dyDescent="0.25">
      <c r="A681" s="8" t="s">
        <v>71</v>
      </c>
      <c r="B681" s="2">
        <v>3</v>
      </c>
      <c r="C681" s="2">
        <f t="shared" si="233"/>
        <v>0.30000000000000004</v>
      </c>
      <c r="D681" s="2">
        <v>132</v>
      </c>
      <c r="E681" s="2">
        <f t="shared" si="234"/>
        <v>39.600000000000009</v>
      </c>
      <c r="F681" s="2">
        <v>3</v>
      </c>
      <c r="G681" s="2">
        <f t="shared" si="235"/>
        <v>0.30000000000000004</v>
      </c>
      <c r="H681" s="9">
        <f t="shared" si="236"/>
        <v>39.600000000000009</v>
      </c>
      <c r="I681" s="168"/>
      <c r="J681" s="168"/>
      <c r="K681" s="168"/>
      <c r="L681" s="168"/>
      <c r="M681" s="168"/>
      <c r="N681" s="168"/>
    </row>
    <row r="682" spans="1:14" x14ac:dyDescent="0.25">
      <c r="A682" s="8" t="s">
        <v>19</v>
      </c>
      <c r="B682" s="2">
        <v>4</v>
      </c>
      <c r="C682" s="2">
        <f t="shared" si="233"/>
        <v>0.4</v>
      </c>
      <c r="D682" s="2">
        <v>72</v>
      </c>
      <c r="E682" s="2">
        <f t="shared" si="234"/>
        <v>28.8</v>
      </c>
      <c r="F682" s="2">
        <v>4</v>
      </c>
      <c r="G682" s="2">
        <f t="shared" si="235"/>
        <v>0.4</v>
      </c>
      <c r="H682" s="9">
        <f t="shared" si="236"/>
        <v>28.8</v>
      </c>
      <c r="I682" s="168"/>
      <c r="J682" s="168"/>
      <c r="K682" s="168"/>
      <c r="L682" s="168"/>
      <c r="M682" s="168"/>
      <c r="N682" s="168"/>
    </row>
    <row r="683" spans="1:14" x14ac:dyDescent="0.25">
      <c r="A683" s="8" t="s">
        <v>2</v>
      </c>
      <c r="B683" s="2">
        <v>0.5</v>
      </c>
      <c r="C683" s="2">
        <f t="shared" si="233"/>
        <v>0.05</v>
      </c>
      <c r="D683" s="2">
        <v>85.8</v>
      </c>
      <c r="E683" s="2">
        <f t="shared" si="234"/>
        <v>4.29</v>
      </c>
      <c r="F683" s="2">
        <v>0.5</v>
      </c>
      <c r="G683" s="2">
        <f t="shared" si="235"/>
        <v>0.05</v>
      </c>
      <c r="H683" s="9">
        <f t="shared" si="236"/>
        <v>4.29</v>
      </c>
      <c r="I683" s="168"/>
      <c r="J683" s="168"/>
      <c r="K683" s="168"/>
      <c r="L683" s="168"/>
      <c r="M683" s="168"/>
      <c r="N683" s="168"/>
    </row>
    <row r="684" spans="1:14" x14ac:dyDescent="0.25">
      <c r="A684" s="8"/>
      <c r="B684" s="2"/>
      <c r="C684" s="2"/>
      <c r="D684" s="2"/>
      <c r="E684" s="2">
        <f>SUM(E675:E683)</f>
        <v>5175.54</v>
      </c>
      <c r="F684" s="2"/>
      <c r="G684" s="2"/>
      <c r="H684" s="9">
        <f>SUM(H675:H683)</f>
        <v>5175.54</v>
      </c>
      <c r="I684" s="168"/>
      <c r="J684" s="168"/>
      <c r="K684" s="168"/>
      <c r="L684" s="168"/>
      <c r="M684" s="168"/>
      <c r="N684" s="168"/>
    </row>
    <row r="685" spans="1:14" ht="15.75" thickBot="1" x14ac:dyDescent="0.3">
      <c r="A685" s="12"/>
      <c r="B685" s="13"/>
      <c r="C685" s="13"/>
      <c r="D685" s="13"/>
      <c r="E685" s="41">
        <f>E684/100</f>
        <v>51.755400000000002</v>
      </c>
      <c r="F685" s="13"/>
      <c r="G685" s="13"/>
      <c r="H685" s="53">
        <f>H684/100</f>
        <v>51.755400000000002</v>
      </c>
      <c r="I685" s="168"/>
      <c r="J685" s="168"/>
      <c r="K685" s="168"/>
      <c r="L685" s="168"/>
      <c r="M685" s="168"/>
      <c r="N685" s="168"/>
    </row>
    <row r="686" spans="1:14" x14ac:dyDescent="0.25">
      <c r="A686" s="5" t="s">
        <v>27</v>
      </c>
      <c r="B686" s="37">
        <v>150</v>
      </c>
      <c r="C686" s="37"/>
      <c r="D686" s="37"/>
      <c r="E686" s="37"/>
      <c r="F686" s="37">
        <v>180</v>
      </c>
      <c r="G686" s="6"/>
      <c r="H686" s="180"/>
      <c r="I686" s="168"/>
      <c r="J686" s="168"/>
      <c r="K686" s="168"/>
      <c r="L686" s="168"/>
      <c r="M686" s="168"/>
      <c r="N686" s="168"/>
    </row>
    <row r="687" spans="1:14" x14ac:dyDescent="0.25">
      <c r="A687" s="8" t="s">
        <v>27</v>
      </c>
      <c r="B687" s="2">
        <v>60</v>
      </c>
      <c r="C687" s="2">
        <f>B687*0.1</f>
        <v>6</v>
      </c>
      <c r="D687" s="2">
        <v>90</v>
      </c>
      <c r="E687" s="2">
        <f>D687*C687</f>
        <v>540</v>
      </c>
      <c r="F687" s="2">
        <v>71.400000000000006</v>
      </c>
      <c r="G687" s="2">
        <f>F687*0.1</f>
        <v>7.1400000000000006</v>
      </c>
      <c r="H687" s="181">
        <f>G687*D687</f>
        <v>642.6</v>
      </c>
      <c r="I687" s="168"/>
      <c r="J687" s="168"/>
      <c r="K687" s="168"/>
      <c r="L687" s="168"/>
      <c r="M687" s="168"/>
      <c r="N687" s="168"/>
    </row>
    <row r="688" spans="1:14" x14ac:dyDescent="0.25">
      <c r="A688" s="8" t="s">
        <v>1</v>
      </c>
      <c r="B688" s="2">
        <v>2</v>
      </c>
      <c r="C688" s="2">
        <f t="shared" ref="C688:C689" si="237">B688*0.1</f>
        <v>0.2</v>
      </c>
      <c r="D688" s="2">
        <v>27</v>
      </c>
      <c r="E688" s="2">
        <f t="shared" ref="E688:E689" si="238">D688*C688</f>
        <v>5.4</v>
      </c>
      <c r="F688" s="2">
        <v>3</v>
      </c>
      <c r="G688" s="2">
        <f t="shared" ref="G688:G689" si="239">F688*0.1</f>
        <v>0.30000000000000004</v>
      </c>
      <c r="H688" s="181">
        <f t="shared" ref="H688:H689" si="240">G688*D688</f>
        <v>8.1000000000000014</v>
      </c>
      <c r="I688" s="168"/>
      <c r="J688" s="168"/>
      <c r="K688" s="168"/>
      <c r="L688" s="168"/>
      <c r="M688" s="168"/>
      <c r="N688" s="168"/>
    </row>
    <row r="689" spans="1:14" x14ac:dyDescent="0.25">
      <c r="A689" s="8" t="s">
        <v>68</v>
      </c>
      <c r="B689" s="2">
        <v>6</v>
      </c>
      <c r="C689" s="2">
        <f t="shared" si="237"/>
        <v>0.60000000000000009</v>
      </c>
      <c r="D689" s="2">
        <v>620</v>
      </c>
      <c r="E689" s="2">
        <f t="shared" si="238"/>
        <v>372.00000000000006</v>
      </c>
      <c r="F689" s="2">
        <v>7.6</v>
      </c>
      <c r="G689" s="2">
        <f t="shared" si="239"/>
        <v>0.76</v>
      </c>
      <c r="H689" s="181">
        <f t="shared" si="240"/>
        <v>471.2</v>
      </c>
      <c r="I689" s="168"/>
      <c r="J689" s="168"/>
      <c r="K689" s="168"/>
      <c r="L689" s="168"/>
      <c r="M689" s="168"/>
      <c r="N689" s="168"/>
    </row>
    <row r="690" spans="1:14" x14ac:dyDescent="0.25">
      <c r="A690" s="8"/>
      <c r="B690" s="2"/>
      <c r="C690" s="2"/>
      <c r="D690" s="2"/>
      <c r="E690" s="2">
        <f>SUM(E687:E689)</f>
        <v>917.40000000000009</v>
      </c>
      <c r="F690" s="2"/>
      <c r="G690" s="2"/>
      <c r="H690" s="181">
        <f>SUM(H687:H689)</f>
        <v>1121.9000000000001</v>
      </c>
      <c r="I690" s="168"/>
      <c r="J690" s="168"/>
      <c r="K690" s="168"/>
      <c r="L690" s="168"/>
      <c r="M690" s="168"/>
      <c r="N690" s="168"/>
    </row>
    <row r="691" spans="1:14" ht="15.75" thickBot="1" x14ac:dyDescent="0.3">
      <c r="A691" s="12"/>
      <c r="B691" s="13"/>
      <c r="C691" s="13"/>
      <c r="D691" s="13"/>
      <c r="E691" s="41">
        <f>E690/100</f>
        <v>9.1740000000000013</v>
      </c>
      <c r="F691" s="13"/>
      <c r="G691" s="13"/>
      <c r="H691" s="186">
        <f>H690/100</f>
        <v>11.219000000000001</v>
      </c>
      <c r="I691" s="168"/>
      <c r="J691" s="168"/>
      <c r="K691" s="168"/>
      <c r="L691" s="168"/>
      <c r="M691" s="168"/>
      <c r="N691" s="168"/>
    </row>
    <row r="692" spans="1:14" x14ac:dyDescent="0.25">
      <c r="A692" s="5" t="s">
        <v>55</v>
      </c>
      <c r="B692" s="37">
        <v>30</v>
      </c>
      <c r="C692" s="6">
        <v>3</v>
      </c>
      <c r="D692" s="6">
        <v>62</v>
      </c>
      <c r="E692" s="37">
        <f>D692*C692/100</f>
        <v>1.86</v>
      </c>
      <c r="F692" s="37">
        <v>30</v>
      </c>
      <c r="G692" s="6">
        <v>3</v>
      </c>
      <c r="H692" s="38">
        <f>G692*D692/100</f>
        <v>1.86</v>
      </c>
      <c r="I692" s="168"/>
      <c r="J692" s="168"/>
      <c r="K692" s="168"/>
      <c r="L692" s="168"/>
      <c r="M692" s="168"/>
      <c r="N692" s="168"/>
    </row>
    <row r="693" spans="1:14" x14ac:dyDescent="0.25">
      <c r="A693" s="28" t="s">
        <v>155</v>
      </c>
      <c r="B693" s="35">
        <v>200</v>
      </c>
      <c r="C693" s="35"/>
      <c r="D693" s="35"/>
      <c r="E693" s="35"/>
      <c r="F693" s="35">
        <v>200</v>
      </c>
      <c r="G693" s="29"/>
      <c r="H693" s="61"/>
      <c r="I693" s="168"/>
      <c r="J693" s="168"/>
      <c r="K693" s="168"/>
      <c r="L693" s="168"/>
      <c r="M693" s="168"/>
      <c r="N693" s="168"/>
    </row>
    <row r="694" spans="1:14" x14ac:dyDescent="0.25">
      <c r="A694" s="8" t="s">
        <v>134</v>
      </c>
      <c r="B694" s="2">
        <v>1</v>
      </c>
      <c r="C694" s="2">
        <f>B694*0.1</f>
        <v>0.1</v>
      </c>
      <c r="D694" s="2">
        <v>650</v>
      </c>
      <c r="E694" s="2">
        <f>D694*C694</f>
        <v>65</v>
      </c>
      <c r="F694" s="2">
        <f>B694</f>
        <v>1</v>
      </c>
      <c r="G694" s="2">
        <f>F694*0.1</f>
        <v>0.1</v>
      </c>
      <c r="H694" s="9">
        <f>G694*D694</f>
        <v>65</v>
      </c>
      <c r="I694" s="168"/>
      <c r="J694" s="168"/>
      <c r="K694" s="168"/>
      <c r="L694" s="168"/>
      <c r="M694" s="168"/>
      <c r="N694" s="168"/>
    </row>
    <row r="695" spans="1:14" x14ac:dyDescent="0.25">
      <c r="A695" s="8" t="s">
        <v>28</v>
      </c>
      <c r="B695" s="2">
        <v>7</v>
      </c>
      <c r="C695" s="2">
        <f t="shared" ref="C695:C696" si="241">B695*0.1</f>
        <v>0.70000000000000007</v>
      </c>
      <c r="D695" s="2">
        <v>179</v>
      </c>
      <c r="E695" s="2">
        <f t="shared" ref="E695:E696" si="242">D695*C695</f>
        <v>125.30000000000001</v>
      </c>
      <c r="F695" s="2">
        <f t="shared" ref="F695:F696" si="243">B695</f>
        <v>7</v>
      </c>
      <c r="G695" s="2">
        <f t="shared" ref="G695:G696" si="244">F695*0.1</f>
        <v>0.70000000000000007</v>
      </c>
      <c r="H695" s="9">
        <f t="shared" ref="H695:H696" si="245">G695*D695</f>
        <v>125.30000000000001</v>
      </c>
      <c r="I695" s="168"/>
      <c r="J695" s="168"/>
      <c r="K695" s="168"/>
      <c r="L695" s="168"/>
      <c r="M695" s="168"/>
      <c r="N695" s="168"/>
    </row>
    <row r="696" spans="1:14" x14ac:dyDescent="0.25">
      <c r="A696" s="8" t="s">
        <v>2</v>
      </c>
      <c r="B696" s="2">
        <v>11</v>
      </c>
      <c r="C696" s="2">
        <f t="shared" si="241"/>
        <v>1.1000000000000001</v>
      </c>
      <c r="D696" s="2">
        <v>85.8</v>
      </c>
      <c r="E696" s="2">
        <f t="shared" si="242"/>
        <v>94.38000000000001</v>
      </c>
      <c r="F696" s="2">
        <f t="shared" si="243"/>
        <v>11</v>
      </c>
      <c r="G696" s="2">
        <f t="shared" si="244"/>
        <v>1.1000000000000001</v>
      </c>
      <c r="H696" s="9">
        <f t="shared" si="245"/>
        <v>94.38000000000001</v>
      </c>
      <c r="I696" s="168"/>
      <c r="J696" s="168"/>
      <c r="K696" s="168"/>
      <c r="L696" s="168"/>
      <c r="M696" s="168"/>
      <c r="N696" s="168"/>
    </row>
    <row r="697" spans="1:14" ht="15.75" thickBot="1" x14ac:dyDescent="0.3">
      <c r="A697" s="4"/>
      <c r="B697" s="4"/>
      <c r="C697" s="4"/>
      <c r="D697" s="22"/>
      <c r="E697" s="79">
        <f>E694+E695+E696</f>
        <v>284.68</v>
      </c>
      <c r="F697" s="79"/>
      <c r="G697" s="79"/>
      <c r="H697" s="79">
        <f>SUM(H694:H696)</f>
        <v>284.68</v>
      </c>
      <c r="I697" s="168"/>
      <c r="J697" s="168"/>
      <c r="K697" s="168"/>
      <c r="L697" s="168"/>
      <c r="M697" s="168"/>
      <c r="N697" s="168"/>
    </row>
    <row r="698" spans="1:14" ht="15.75" thickBot="1" x14ac:dyDescent="0.3">
      <c r="A698" s="51"/>
      <c r="B698" s="50"/>
      <c r="C698" s="50"/>
      <c r="D698" s="50"/>
      <c r="E698" s="50">
        <f>E697/100</f>
        <v>2.8468</v>
      </c>
      <c r="F698" s="50"/>
      <c r="G698" s="50"/>
      <c r="H698" s="52">
        <f>H697/100</f>
        <v>2.8468</v>
      </c>
      <c r="I698" s="168"/>
      <c r="J698" s="168"/>
      <c r="K698" s="168"/>
      <c r="L698" s="168"/>
      <c r="M698" s="168"/>
      <c r="N698" s="168"/>
    </row>
    <row r="699" spans="1:14" x14ac:dyDescent="0.25">
      <c r="A699" s="5" t="s">
        <v>205</v>
      </c>
      <c r="B699" s="37">
        <v>20</v>
      </c>
      <c r="C699" s="37"/>
      <c r="D699" s="37"/>
      <c r="E699" s="37"/>
      <c r="F699" s="37">
        <v>20</v>
      </c>
      <c r="G699" s="6"/>
      <c r="H699" s="7"/>
      <c r="I699" s="168"/>
      <c r="J699" s="168"/>
      <c r="K699" s="168"/>
      <c r="L699" s="168"/>
      <c r="M699" s="168"/>
      <c r="N699" s="168"/>
    </row>
    <row r="700" spans="1:14" ht="15.75" thickBot="1" x14ac:dyDescent="0.3">
      <c r="A700" s="8"/>
      <c r="B700" s="2">
        <v>21</v>
      </c>
      <c r="C700" s="2">
        <f>B700*0.1</f>
        <v>2.1</v>
      </c>
      <c r="D700" s="2">
        <v>170</v>
      </c>
      <c r="E700" s="2">
        <f>C700*D700/100</f>
        <v>3.57</v>
      </c>
      <c r="F700" s="2">
        <v>21</v>
      </c>
      <c r="G700" s="2">
        <f>F700*0.1</f>
        <v>2.1</v>
      </c>
      <c r="H700" s="9">
        <f>D700*G700/100</f>
        <v>3.57</v>
      </c>
      <c r="I700" s="168"/>
      <c r="J700" s="168"/>
      <c r="K700" s="168"/>
      <c r="L700" s="168"/>
      <c r="M700" s="168"/>
      <c r="N700" s="168"/>
    </row>
    <row r="701" spans="1:14" ht="15.75" thickBot="1" x14ac:dyDescent="0.3">
      <c r="A701" s="51" t="s">
        <v>50</v>
      </c>
      <c r="B701" s="49"/>
      <c r="C701" s="49"/>
      <c r="D701" s="49"/>
      <c r="E701" s="97">
        <f>E700+E698+E692+E691+E685</f>
        <v>69.206199999999995</v>
      </c>
      <c r="F701" s="49"/>
      <c r="G701" s="49"/>
      <c r="H701" s="95">
        <f>H700+H698+H692+H691+H685</f>
        <v>71.251200000000011</v>
      </c>
      <c r="I701" s="168"/>
      <c r="J701" s="168"/>
      <c r="K701" s="168"/>
      <c r="L701" s="168"/>
      <c r="M701" s="168"/>
      <c r="N701" s="168"/>
    </row>
    <row r="702" spans="1:14" x14ac:dyDescent="0.25">
      <c r="A702" s="362" t="s">
        <v>16</v>
      </c>
      <c r="B702" s="363" t="s">
        <v>86</v>
      </c>
      <c r="C702" s="363"/>
      <c r="D702" s="363"/>
      <c r="E702" s="363"/>
      <c r="F702" s="363" t="s">
        <v>85</v>
      </c>
      <c r="G702" s="363"/>
      <c r="H702" s="364"/>
      <c r="I702" s="168"/>
      <c r="J702" s="168"/>
      <c r="K702" s="168"/>
      <c r="L702" s="168"/>
      <c r="M702" s="168"/>
      <c r="N702" s="168"/>
    </row>
    <row r="703" spans="1:14" ht="30.75" thickBot="1" x14ac:dyDescent="0.3">
      <c r="A703" s="359"/>
      <c r="B703" s="16" t="s">
        <v>73</v>
      </c>
      <c r="C703" s="44" t="s">
        <v>5</v>
      </c>
      <c r="D703" s="44" t="s">
        <v>6</v>
      </c>
      <c r="E703" s="44" t="s">
        <v>13</v>
      </c>
      <c r="F703" s="16" t="s">
        <v>73</v>
      </c>
      <c r="G703" s="44" t="s">
        <v>14</v>
      </c>
      <c r="H703" s="45" t="s">
        <v>13</v>
      </c>
      <c r="I703" s="168"/>
      <c r="J703" s="168"/>
      <c r="K703" s="168"/>
      <c r="L703" s="168"/>
      <c r="M703" s="168"/>
      <c r="N703" s="168"/>
    </row>
    <row r="704" spans="1:14" ht="29.25" x14ac:dyDescent="0.25">
      <c r="A704" s="46" t="s">
        <v>210</v>
      </c>
      <c r="B704" s="37">
        <v>60</v>
      </c>
      <c r="C704" s="37"/>
      <c r="D704" s="37"/>
      <c r="E704" s="37"/>
      <c r="F704" s="37">
        <v>100</v>
      </c>
      <c r="G704" s="6"/>
      <c r="H704" s="7"/>
      <c r="I704" s="168"/>
      <c r="J704" s="168"/>
      <c r="K704" s="168"/>
      <c r="L704" s="168"/>
      <c r="M704" s="168"/>
      <c r="N704" s="168"/>
    </row>
    <row r="705" spans="1:14" x14ac:dyDescent="0.25">
      <c r="A705" s="8" t="s">
        <v>207</v>
      </c>
      <c r="B705" s="2">
        <v>42</v>
      </c>
      <c r="C705" s="2">
        <f>B705*0.1</f>
        <v>4.2</v>
      </c>
      <c r="D705" s="2">
        <v>170</v>
      </c>
      <c r="E705" s="2">
        <f>D705*C705</f>
        <v>714</v>
      </c>
      <c r="F705" s="2">
        <v>70</v>
      </c>
      <c r="G705" s="2">
        <f>F705*0.1</f>
        <v>7</v>
      </c>
      <c r="H705" s="9">
        <f>G705*D705</f>
        <v>1190</v>
      </c>
      <c r="I705" s="168"/>
      <c r="J705" s="168"/>
      <c r="K705" s="168"/>
      <c r="L705" s="168"/>
      <c r="M705" s="168"/>
      <c r="N705" s="168"/>
    </row>
    <row r="706" spans="1:14" x14ac:dyDescent="0.25">
      <c r="A706" s="8" t="s">
        <v>25</v>
      </c>
      <c r="B706" s="2">
        <v>9</v>
      </c>
      <c r="C706" s="2">
        <f t="shared" ref="C706:C709" si="246">B706*0.1</f>
        <v>0.9</v>
      </c>
      <c r="D706" s="2">
        <v>49</v>
      </c>
      <c r="E706" s="2">
        <f t="shared" ref="E706:E709" si="247">D706*C706</f>
        <v>44.1</v>
      </c>
      <c r="F706" s="2">
        <v>15</v>
      </c>
      <c r="G706" s="2">
        <f t="shared" ref="G706:G709" si="248">F706*0.1</f>
        <v>1.5</v>
      </c>
      <c r="H706" s="9">
        <f t="shared" ref="H706:H709" si="249">G706*D706</f>
        <v>73.5</v>
      </c>
      <c r="I706" s="168"/>
      <c r="J706" s="168"/>
      <c r="K706" s="168"/>
      <c r="L706" s="168"/>
      <c r="M706" s="168"/>
      <c r="N706" s="168"/>
    </row>
    <row r="707" spans="1:14" x14ac:dyDescent="0.25">
      <c r="A707" s="8" t="s">
        <v>208</v>
      </c>
      <c r="B707" s="2">
        <v>18</v>
      </c>
      <c r="C707" s="2">
        <f t="shared" si="246"/>
        <v>1.8</v>
      </c>
      <c r="D707" s="2">
        <v>190</v>
      </c>
      <c r="E707" s="2">
        <f t="shared" si="247"/>
        <v>342</v>
      </c>
      <c r="F707" s="2">
        <v>30</v>
      </c>
      <c r="G707" s="2">
        <f t="shared" si="248"/>
        <v>3</v>
      </c>
      <c r="H707" s="9">
        <f t="shared" si="249"/>
        <v>570</v>
      </c>
      <c r="I707" s="168"/>
      <c r="J707" s="168"/>
      <c r="K707" s="168"/>
      <c r="L707" s="168"/>
      <c r="M707" s="168"/>
      <c r="N707" s="168"/>
    </row>
    <row r="708" spans="1:14" x14ac:dyDescent="0.25">
      <c r="A708" s="8" t="s">
        <v>209</v>
      </c>
      <c r="B708" s="2">
        <v>4</v>
      </c>
      <c r="C708" s="2">
        <f t="shared" si="246"/>
        <v>0.4</v>
      </c>
      <c r="D708" s="2">
        <v>138</v>
      </c>
      <c r="E708" s="2">
        <f t="shared" si="247"/>
        <v>55.2</v>
      </c>
      <c r="F708" s="2">
        <v>6</v>
      </c>
      <c r="G708" s="2">
        <f t="shared" si="248"/>
        <v>0.60000000000000009</v>
      </c>
      <c r="H708" s="9">
        <f t="shared" si="249"/>
        <v>82.800000000000011</v>
      </c>
      <c r="I708" s="168"/>
      <c r="J708" s="168"/>
      <c r="K708" s="168"/>
      <c r="L708" s="168"/>
      <c r="M708" s="168"/>
      <c r="N708" s="168"/>
    </row>
    <row r="709" spans="1:14" x14ac:dyDescent="0.25">
      <c r="A709" s="8" t="s">
        <v>1</v>
      </c>
      <c r="B709" s="2">
        <v>1</v>
      </c>
      <c r="C709" s="2">
        <f t="shared" si="246"/>
        <v>0.1</v>
      </c>
      <c r="D709" s="2">
        <v>27</v>
      </c>
      <c r="E709" s="2">
        <f t="shared" si="247"/>
        <v>2.7</v>
      </c>
      <c r="F709" s="2">
        <v>1</v>
      </c>
      <c r="G709" s="2">
        <f t="shared" si="248"/>
        <v>0.1</v>
      </c>
      <c r="H709" s="9">
        <f t="shared" si="249"/>
        <v>2.7</v>
      </c>
      <c r="I709" s="168"/>
      <c r="J709" s="168"/>
      <c r="K709" s="168"/>
      <c r="L709" s="168"/>
      <c r="M709" s="168"/>
      <c r="N709" s="168"/>
    </row>
    <row r="710" spans="1:14" x14ac:dyDescent="0.25">
      <c r="A710" s="14"/>
      <c r="B710" s="4"/>
      <c r="C710" s="4"/>
      <c r="D710" s="4"/>
      <c r="E710" s="4">
        <f>SUM(E705:E709)</f>
        <v>1158</v>
      </c>
      <c r="F710" s="4"/>
      <c r="G710" s="4"/>
      <c r="H710" s="4">
        <f>SUM(H705:H709)</f>
        <v>1919</v>
      </c>
      <c r="I710" s="168"/>
      <c r="J710" s="168"/>
      <c r="K710" s="168"/>
      <c r="L710" s="168"/>
      <c r="M710" s="168"/>
      <c r="N710" s="168"/>
    </row>
    <row r="711" spans="1:14" ht="15.75" thickBot="1" x14ac:dyDescent="0.3">
      <c r="A711" s="12"/>
      <c r="B711" s="13"/>
      <c r="C711" s="13"/>
      <c r="D711" s="13"/>
      <c r="E711" s="41">
        <f>E710/100</f>
        <v>11.58</v>
      </c>
      <c r="F711" s="13"/>
      <c r="G711" s="13"/>
      <c r="H711" s="53">
        <f>H710/100</f>
        <v>19.190000000000001</v>
      </c>
      <c r="I711" s="168"/>
      <c r="J711" s="168"/>
      <c r="K711" s="168"/>
      <c r="L711" s="168"/>
      <c r="M711" s="168"/>
      <c r="N711" s="168"/>
    </row>
    <row r="712" spans="1:14" ht="43.5" x14ac:dyDescent="0.25">
      <c r="A712" s="47" t="s">
        <v>88</v>
      </c>
      <c r="B712" s="37">
        <v>250</v>
      </c>
      <c r="C712" s="37"/>
      <c r="D712" s="37"/>
      <c r="E712" s="37"/>
      <c r="F712" s="37">
        <v>250</v>
      </c>
      <c r="G712" s="6"/>
      <c r="H712" s="7"/>
      <c r="I712" s="168"/>
      <c r="J712" s="168"/>
      <c r="K712" s="168"/>
      <c r="L712" s="168"/>
      <c r="M712" s="168"/>
      <c r="N712" s="168"/>
    </row>
    <row r="713" spans="1:14" x14ac:dyDescent="0.25">
      <c r="A713" s="8" t="s">
        <v>18</v>
      </c>
      <c r="B713" s="2">
        <v>150</v>
      </c>
      <c r="C713" s="2">
        <f>B713*0.1</f>
        <v>15</v>
      </c>
      <c r="D713" s="2">
        <v>49</v>
      </c>
      <c r="E713" s="2">
        <f>D713*C713</f>
        <v>735</v>
      </c>
      <c r="F713" s="2">
        <v>150</v>
      </c>
      <c r="G713" s="2">
        <f>F713*0.1</f>
        <v>15</v>
      </c>
      <c r="H713" s="9">
        <f>G713*D713</f>
        <v>735</v>
      </c>
      <c r="I713" s="168"/>
      <c r="J713" s="168"/>
      <c r="K713" s="168"/>
      <c r="L713" s="168"/>
      <c r="M713" s="168"/>
      <c r="N713" s="168"/>
    </row>
    <row r="714" spans="1:14" x14ac:dyDescent="0.25">
      <c r="A714" s="8" t="s">
        <v>19</v>
      </c>
      <c r="B714" s="2">
        <v>15</v>
      </c>
      <c r="C714" s="2">
        <f t="shared" ref="C714:C719" si="250">B714*0.1</f>
        <v>1.5</v>
      </c>
      <c r="D714" s="2">
        <v>72</v>
      </c>
      <c r="E714" s="2">
        <f t="shared" ref="E714:E719" si="251">D714*C714</f>
        <v>108</v>
      </c>
      <c r="F714" s="2">
        <v>15</v>
      </c>
      <c r="G714" s="2">
        <v>1.5</v>
      </c>
      <c r="H714" s="9">
        <f t="shared" ref="H714:H719" si="252">G714*D714</f>
        <v>108</v>
      </c>
      <c r="I714" s="168"/>
      <c r="J714" s="168"/>
      <c r="K714" s="168"/>
      <c r="L714" s="168"/>
      <c r="M714" s="168"/>
      <c r="N714" s="168"/>
    </row>
    <row r="715" spans="1:14" x14ac:dyDescent="0.25">
      <c r="A715" s="8" t="s">
        <v>25</v>
      </c>
      <c r="B715" s="2">
        <v>13.8</v>
      </c>
      <c r="C715" s="2">
        <f t="shared" si="250"/>
        <v>1.3800000000000001</v>
      </c>
      <c r="D715" s="2">
        <v>49</v>
      </c>
      <c r="E715" s="2">
        <f t="shared" si="251"/>
        <v>67.62</v>
      </c>
      <c r="F715" s="2">
        <v>14</v>
      </c>
      <c r="G715" s="2">
        <v>1.4</v>
      </c>
      <c r="H715" s="9">
        <f t="shared" si="252"/>
        <v>68.599999999999994</v>
      </c>
      <c r="I715" s="168"/>
      <c r="J715" s="168"/>
      <c r="K715" s="168"/>
      <c r="L715" s="168"/>
      <c r="M715" s="168"/>
      <c r="N715" s="168"/>
    </row>
    <row r="716" spans="1:14" x14ac:dyDescent="0.25">
      <c r="A716" s="8" t="s">
        <v>66</v>
      </c>
      <c r="B716" s="2">
        <v>9</v>
      </c>
      <c r="C716" s="2">
        <f t="shared" si="250"/>
        <v>0.9</v>
      </c>
      <c r="D716" s="2">
        <v>59</v>
      </c>
      <c r="E716" s="2">
        <f t="shared" si="251"/>
        <v>53.1</v>
      </c>
      <c r="F716" s="2">
        <v>9</v>
      </c>
      <c r="G716" s="2">
        <v>0.9</v>
      </c>
      <c r="H716" s="9">
        <f t="shared" si="252"/>
        <v>53.1</v>
      </c>
      <c r="I716" s="168"/>
      <c r="J716" s="168"/>
      <c r="K716" s="168"/>
      <c r="L716" s="168"/>
      <c r="M716" s="168"/>
      <c r="N716" s="168"/>
    </row>
    <row r="717" spans="1:14" x14ac:dyDescent="0.25">
      <c r="A717" s="8" t="s">
        <v>1</v>
      </c>
      <c r="B717" s="2">
        <v>2</v>
      </c>
      <c r="C717" s="2">
        <f t="shared" si="250"/>
        <v>0.2</v>
      </c>
      <c r="D717" s="2">
        <v>27</v>
      </c>
      <c r="E717" s="2">
        <f t="shared" si="251"/>
        <v>5.4</v>
      </c>
      <c r="F717" s="2">
        <v>2</v>
      </c>
      <c r="G717" s="2">
        <v>0.2</v>
      </c>
      <c r="H717" s="9">
        <f t="shared" si="252"/>
        <v>5.4</v>
      </c>
      <c r="I717" s="168"/>
      <c r="J717" s="168"/>
      <c r="K717" s="168"/>
      <c r="L717" s="168"/>
      <c r="M717" s="168"/>
      <c r="N717" s="168"/>
    </row>
    <row r="718" spans="1:14" x14ac:dyDescent="0.25">
      <c r="A718" s="8" t="s">
        <v>67</v>
      </c>
      <c r="B718" s="2">
        <v>3</v>
      </c>
      <c r="C718" s="2">
        <f t="shared" si="250"/>
        <v>0.30000000000000004</v>
      </c>
      <c r="D718" s="2">
        <v>138</v>
      </c>
      <c r="E718" s="2">
        <f t="shared" si="251"/>
        <v>41.400000000000006</v>
      </c>
      <c r="F718" s="2">
        <v>3</v>
      </c>
      <c r="G718" s="2">
        <v>0.3</v>
      </c>
      <c r="H718" s="9">
        <f t="shared" si="252"/>
        <v>41.4</v>
      </c>
      <c r="I718" s="168"/>
      <c r="J718" s="168"/>
      <c r="K718" s="168"/>
      <c r="L718" s="168"/>
      <c r="M718" s="168"/>
      <c r="N718" s="168"/>
    </row>
    <row r="719" spans="1:14" x14ac:dyDescent="0.25">
      <c r="A719" s="8" t="s">
        <v>34</v>
      </c>
      <c r="B719" s="2">
        <v>44</v>
      </c>
      <c r="C719" s="2">
        <f t="shared" si="250"/>
        <v>4.4000000000000004</v>
      </c>
      <c r="D719" s="2">
        <v>250</v>
      </c>
      <c r="E719" s="2">
        <f t="shared" si="251"/>
        <v>1100</v>
      </c>
      <c r="F719" s="2">
        <v>44</v>
      </c>
      <c r="G719" s="2">
        <v>4.4000000000000004</v>
      </c>
      <c r="H719" s="9">
        <f t="shared" si="252"/>
        <v>1100</v>
      </c>
      <c r="I719" s="168"/>
      <c r="J719" s="168"/>
      <c r="K719" s="168"/>
      <c r="L719" s="168"/>
      <c r="M719" s="168"/>
      <c r="N719" s="168"/>
    </row>
    <row r="720" spans="1:14" ht="15.75" thickBot="1" x14ac:dyDescent="0.3">
      <c r="A720" s="14"/>
      <c r="B720" s="4"/>
      <c r="C720" s="4"/>
      <c r="D720" s="4"/>
      <c r="E720" s="4">
        <f>SUM(E713:E719)</f>
        <v>2110.52</v>
      </c>
      <c r="F720" s="4"/>
      <c r="G720" s="4"/>
      <c r="H720" s="15">
        <f>SUM(H713:H719)</f>
        <v>2111.5</v>
      </c>
      <c r="I720" s="168"/>
      <c r="J720" s="168"/>
      <c r="K720" s="168"/>
      <c r="L720" s="168"/>
      <c r="M720" s="168"/>
      <c r="N720" s="168"/>
    </row>
    <row r="721" spans="1:14" ht="15.75" thickBot="1" x14ac:dyDescent="0.3">
      <c r="A721" s="96"/>
      <c r="B721" s="49"/>
      <c r="C721" s="49"/>
      <c r="D721" s="49"/>
      <c r="E721" s="50">
        <f>E720/100</f>
        <v>21.1052</v>
      </c>
      <c r="F721" s="50"/>
      <c r="G721" s="50"/>
      <c r="H721" s="52">
        <f>H720/100</f>
        <v>21.114999999999998</v>
      </c>
      <c r="I721" s="168"/>
      <c r="J721" s="168"/>
      <c r="K721" s="168"/>
      <c r="L721" s="168"/>
      <c r="M721" s="168"/>
      <c r="N721" s="168"/>
    </row>
    <row r="722" spans="1:14" x14ac:dyDescent="0.25">
      <c r="A722" s="47" t="s">
        <v>80</v>
      </c>
      <c r="B722" s="37">
        <v>200</v>
      </c>
      <c r="C722" s="37"/>
      <c r="D722" s="37"/>
      <c r="E722" s="37"/>
      <c r="F722" s="37">
        <v>250</v>
      </c>
      <c r="G722" s="6"/>
      <c r="H722" s="7"/>
      <c r="I722" s="168"/>
      <c r="J722" s="168"/>
      <c r="K722" s="168"/>
      <c r="L722" s="168"/>
      <c r="M722" s="168"/>
      <c r="N722" s="168"/>
    </row>
    <row r="723" spans="1:14" x14ac:dyDescent="0.25">
      <c r="A723" s="8" t="s">
        <v>234</v>
      </c>
      <c r="B723" s="2">
        <v>55.3</v>
      </c>
      <c r="C723" s="2">
        <f>B723*0.1</f>
        <v>5.53</v>
      </c>
      <c r="D723" s="2">
        <v>530</v>
      </c>
      <c r="E723" s="2">
        <f>D723*C723</f>
        <v>2930.9</v>
      </c>
      <c r="F723" s="2">
        <v>80</v>
      </c>
      <c r="G723" s="2">
        <f>F723*0.1</f>
        <v>8</v>
      </c>
      <c r="H723" s="9">
        <f>G723*D723</f>
        <v>4240</v>
      </c>
      <c r="I723" s="168"/>
      <c r="J723" s="168"/>
      <c r="K723" s="168"/>
      <c r="L723" s="168"/>
      <c r="M723" s="168"/>
      <c r="N723" s="168"/>
    </row>
    <row r="724" spans="1:14" x14ac:dyDescent="0.25">
      <c r="A724" s="8" t="s">
        <v>67</v>
      </c>
      <c r="B724" s="2">
        <v>10</v>
      </c>
      <c r="C724" s="2">
        <f t="shared" ref="C724:C729" si="253">B724*0.1</f>
        <v>1</v>
      </c>
      <c r="D724" s="2">
        <v>138</v>
      </c>
      <c r="E724" s="2">
        <f t="shared" ref="E724:E729" si="254">D724*C724</f>
        <v>138</v>
      </c>
      <c r="F724" s="2">
        <v>16</v>
      </c>
      <c r="G724" s="2">
        <f t="shared" ref="G724:G729" si="255">F724*0.1</f>
        <v>1.6</v>
      </c>
      <c r="H724" s="9">
        <f t="shared" ref="H724:H729" si="256">G724*D724</f>
        <v>220.8</v>
      </c>
      <c r="I724" s="168"/>
      <c r="J724" s="168"/>
      <c r="K724" s="168"/>
      <c r="L724" s="168"/>
      <c r="M724" s="168"/>
      <c r="N724" s="168"/>
    </row>
    <row r="725" spans="1:14" x14ac:dyDescent="0.25">
      <c r="A725" s="8" t="s">
        <v>3</v>
      </c>
      <c r="B725" s="2">
        <v>56.1</v>
      </c>
      <c r="C725" s="2">
        <f t="shared" si="253"/>
        <v>5.61</v>
      </c>
      <c r="D725" s="2">
        <v>102</v>
      </c>
      <c r="E725" s="2">
        <f t="shared" si="254"/>
        <v>572.22</v>
      </c>
      <c r="F725" s="2">
        <v>64</v>
      </c>
      <c r="G725" s="2">
        <f t="shared" si="255"/>
        <v>6.4</v>
      </c>
      <c r="H725" s="9">
        <f t="shared" si="256"/>
        <v>652.80000000000007</v>
      </c>
      <c r="I725" s="168"/>
      <c r="J725" s="168"/>
      <c r="K725" s="168"/>
      <c r="L725" s="168"/>
      <c r="M725" s="168"/>
      <c r="N725" s="168"/>
    </row>
    <row r="726" spans="1:14" x14ac:dyDescent="0.25">
      <c r="A726" s="8" t="s">
        <v>25</v>
      </c>
      <c r="B726" s="2">
        <v>12.5</v>
      </c>
      <c r="C726" s="2">
        <f t="shared" si="253"/>
        <v>1.25</v>
      </c>
      <c r="D726" s="2">
        <v>49</v>
      </c>
      <c r="E726" s="2">
        <f t="shared" si="254"/>
        <v>61.25</v>
      </c>
      <c r="F726" s="2">
        <v>20</v>
      </c>
      <c r="G726" s="2">
        <f t="shared" si="255"/>
        <v>2</v>
      </c>
      <c r="H726" s="9">
        <f t="shared" si="256"/>
        <v>98</v>
      </c>
      <c r="I726" s="168"/>
      <c r="J726" s="168"/>
      <c r="K726" s="168"/>
      <c r="L726" s="168"/>
      <c r="M726" s="168"/>
      <c r="N726" s="168"/>
    </row>
    <row r="727" spans="1:14" x14ac:dyDescent="0.25">
      <c r="A727" s="8" t="s">
        <v>19</v>
      </c>
      <c r="B727" s="2">
        <v>20</v>
      </c>
      <c r="C727" s="2">
        <f t="shared" si="253"/>
        <v>2</v>
      </c>
      <c r="D727" s="2">
        <v>72</v>
      </c>
      <c r="E727" s="2">
        <f t="shared" si="254"/>
        <v>144</v>
      </c>
      <c r="F727" s="2">
        <v>26.6</v>
      </c>
      <c r="G727" s="2">
        <f t="shared" si="255"/>
        <v>2.66</v>
      </c>
      <c r="H727" s="9">
        <f t="shared" si="256"/>
        <v>191.52</v>
      </c>
      <c r="I727" s="168"/>
      <c r="J727" s="168"/>
      <c r="K727" s="168"/>
      <c r="L727" s="168"/>
      <c r="M727" s="168"/>
      <c r="N727" s="168"/>
    </row>
    <row r="728" spans="1:14" x14ac:dyDescent="0.25">
      <c r="A728" s="8" t="s">
        <v>71</v>
      </c>
      <c r="B728" s="2">
        <v>7.5</v>
      </c>
      <c r="C728" s="2">
        <f t="shared" si="253"/>
        <v>0.75</v>
      </c>
      <c r="D728" s="2">
        <v>132</v>
      </c>
      <c r="E728" s="2">
        <f t="shared" si="254"/>
        <v>99</v>
      </c>
      <c r="F728" s="2">
        <v>10</v>
      </c>
      <c r="G728" s="2">
        <f t="shared" si="255"/>
        <v>1</v>
      </c>
      <c r="H728" s="9">
        <f t="shared" si="256"/>
        <v>132</v>
      </c>
      <c r="I728" s="168"/>
      <c r="J728" s="168"/>
      <c r="K728" s="168"/>
      <c r="L728" s="168"/>
      <c r="M728" s="168"/>
      <c r="N728" s="168"/>
    </row>
    <row r="729" spans="1:14" x14ac:dyDescent="0.25">
      <c r="A729" s="8" t="s">
        <v>1</v>
      </c>
      <c r="B729" s="2">
        <v>2</v>
      </c>
      <c r="C729" s="2">
        <f t="shared" si="253"/>
        <v>0.2</v>
      </c>
      <c r="D729" s="2">
        <v>27</v>
      </c>
      <c r="E729" s="2">
        <f t="shared" si="254"/>
        <v>5.4</v>
      </c>
      <c r="F729" s="2">
        <v>3</v>
      </c>
      <c r="G729" s="2">
        <f t="shared" si="255"/>
        <v>0.30000000000000004</v>
      </c>
      <c r="H729" s="9">
        <f t="shared" si="256"/>
        <v>8.1000000000000014</v>
      </c>
      <c r="I729" s="168"/>
      <c r="J729" s="168"/>
      <c r="K729" s="168"/>
      <c r="L729" s="168"/>
      <c r="M729" s="168"/>
      <c r="N729" s="168"/>
    </row>
    <row r="730" spans="1:14" x14ac:dyDescent="0.25">
      <c r="A730" s="8"/>
      <c r="B730" s="2"/>
      <c r="C730" s="2"/>
      <c r="D730" s="2"/>
      <c r="E730" s="2">
        <f>SUM(E723:E729)</f>
        <v>3950.77</v>
      </c>
      <c r="F730" s="2"/>
      <c r="G730" s="2"/>
      <c r="H730" s="9">
        <f>SUM(H723:H729)</f>
        <v>5543.2200000000012</v>
      </c>
      <c r="I730" s="168"/>
      <c r="J730" s="168"/>
      <c r="K730" s="168"/>
      <c r="L730" s="168"/>
      <c r="M730" s="168"/>
      <c r="N730" s="168"/>
    </row>
    <row r="731" spans="1:14" ht="15.75" thickBot="1" x14ac:dyDescent="0.3">
      <c r="A731" s="12"/>
      <c r="B731" s="13"/>
      <c r="C731" s="13"/>
      <c r="D731" s="13"/>
      <c r="E731" s="41">
        <f>E730/100</f>
        <v>39.5077</v>
      </c>
      <c r="F731" s="32"/>
      <c r="G731" s="32"/>
      <c r="H731" s="53">
        <f>H730/100</f>
        <v>55.432200000000009</v>
      </c>
      <c r="I731" s="168"/>
      <c r="J731" s="168"/>
      <c r="K731" s="168"/>
      <c r="L731" s="168"/>
      <c r="M731" s="168"/>
      <c r="N731" s="168"/>
    </row>
    <row r="732" spans="1:14" ht="15.75" thickBot="1" x14ac:dyDescent="0.3">
      <c r="A732" s="28" t="s">
        <v>55</v>
      </c>
      <c r="B732" s="35">
        <v>50</v>
      </c>
      <c r="C732" s="29">
        <v>5</v>
      </c>
      <c r="D732" s="29">
        <v>62</v>
      </c>
      <c r="E732" s="35">
        <f>D732*C732/100</f>
        <v>3.1</v>
      </c>
      <c r="F732" s="35">
        <v>50</v>
      </c>
      <c r="G732" s="29">
        <v>5</v>
      </c>
      <c r="H732" s="36">
        <f>G732*D732/100</f>
        <v>3.1</v>
      </c>
      <c r="I732" s="168"/>
      <c r="J732" s="168"/>
      <c r="K732" s="168"/>
      <c r="L732" s="168"/>
      <c r="M732" s="168"/>
      <c r="N732" s="168"/>
    </row>
    <row r="733" spans="1:14" x14ac:dyDescent="0.25">
      <c r="A733" s="81" t="s">
        <v>38</v>
      </c>
      <c r="B733" s="82">
        <v>200</v>
      </c>
      <c r="C733" s="83"/>
      <c r="D733" s="83"/>
      <c r="E733" s="84"/>
      <c r="F733" s="84">
        <v>200</v>
      </c>
      <c r="G733" s="83"/>
      <c r="H733" s="85"/>
      <c r="I733" s="168"/>
      <c r="J733" s="168"/>
      <c r="K733" s="168"/>
      <c r="L733" s="168"/>
      <c r="M733" s="168"/>
      <c r="N733" s="168"/>
    </row>
    <row r="734" spans="1:14" x14ac:dyDescent="0.25">
      <c r="A734" s="86" t="s">
        <v>41</v>
      </c>
      <c r="B734" s="86">
        <v>20</v>
      </c>
      <c r="C734" s="66">
        <f>B734*0.1</f>
        <v>2</v>
      </c>
      <c r="D734" s="66">
        <v>450</v>
      </c>
      <c r="E734" s="66">
        <f>C734*D734</f>
        <v>900</v>
      </c>
      <c r="F734" s="66">
        <v>20</v>
      </c>
      <c r="G734" s="66">
        <f>F734*0.1</f>
        <v>2</v>
      </c>
      <c r="H734" s="86">
        <f>G734*D734</f>
        <v>900</v>
      </c>
      <c r="I734" s="168"/>
      <c r="J734" s="168"/>
      <c r="K734" s="168"/>
      <c r="L734" s="168"/>
      <c r="M734" s="168"/>
      <c r="N734" s="168"/>
    </row>
    <row r="735" spans="1:14" x14ac:dyDescent="0.25">
      <c r="A735" s="86" t="s">
        <v>2</v>
      </c>
      <c r="B735" s="86">
        <v>15</v>
      </c>
      <c r="C735" s="66">
        <f>B735*0.1</f>
        <v>1.5</v>
      </c>
      <c r="D735" s="66">
        <v>85.8</v>
      </c>
      <c r="E735" s="66">
        <f>C735*D735</f>
        <v>128.69999999999999</v>
      </c>
      <c r="F735" s="66">
        <v>15</v>
      </c>
      <c r="G735" s="66">
        <f>F735*0.1</f>
        <v>1.5</v>
      </c>
      <c r="H735" s="86">
        <f>G735*D735</f>
        <v>128.69999999999999</v>
      </c>
      <c r="I735" s="168"/>
      <c r="J735" s="168"/>
      <c r="K735" s="168"/>
      <c r="L735" s="168"/>
      <c r="M735" s="168"/>
      <c r="N735" s="168"/>
    </row>
    <row r="736" spans="1:14" x14ac:dyDescent="0.25">
      <c r="A736" s="86"/>
      <c r="B736" s="86"/>
      <c r="C736" s="66"/>
      <c r="D736" s="66"/>
      <c r="E736" s="66">
        <f>SUM(E734:E735)</f>
        <v>1028.7</v>
      </c>
      <c r="F736" s="66"/>
      <c r="G736" s="66"/>
      <c r="H736" s="66">
        <f t="shared" ref="H736" si="257">SUM(H734:H735)</f>
        <v>1028.7</v>
      </c>
      <c r="I736" s="168"/>
      <c r="J736" s="168"/>
      <c r="K736" s="168"/>
      <c r="L736" s="168"/>
      <c r="M736" s="168"/>
      <c r="N736" s="168"/>
    </row>
    <row r="737" spans="1:14" x14ac:dyDescent="0.25">
      <c r="A737" s="86"/>
      <c r="B737" s="86"/>
      <c r="C737" s="66"/>
      <c r="D737" s="66"/>
      <c r="E737" s="3">
        <f>E736/100</f>
        <v>10.287000000000001</v>
      </c>
      <c r="F737" s="66"/>
      <c r="G737" s="66"/>
      <c r="H737" s="69">
        <f>H736/100</f>
        <v>10.287000000000001</v>
      </c>
      <c r="I737" s="168"/>
      <c r="J737" s="168"/>
      <c r="K737" s="168"/>
      <c r="L737" s="168"/>
      <c r="M737" s="168"/>
      <c r="N737" s="168"/>
    </row>
    <row r="738" spans="1:14" ht="15.75" thickBot="1" x14ac:dyDescent="0.3">
      <c r="A738" s="3" t="s">
        <v>50</v>
      </c>
      <c r="B738" s="2"/>
      <c r="C738" s="2"/>
      <c r="D738" s="2"/>
      <c r="E738" s="70">
        <f>E711+E721+E731+E732+E737</f>
        <v>85.579900000000009</v>
      </c>
      <c r="F738" s="3"/>
      <c r="G738" s="3"/>
      <c r="H738" s="70">
        <f>H711+H721+H731+H732+H737</f>
        <v>109.1242</v>
      </c>
      <c r="I738" s="168"/>
      <c r="J738" s="168"/>
      <c r="K738" s="168"/>
      <c r="L738" s="168"/>
      <c r="M738" s="168"/>
      <c r="N738" s="168"/>
    </row>
    <row r="739" spans="1:14" ht="16.5" thickBot="1" x14ac:dyDescent="0.3">
      <c r="A739" s="367" t="s">
        <v>163</v>
      </c>
      <c r="B739" s="368"/>
      <c r="C739" s="368"/>
      <c r="D739" s="368"/>
      <c r="E739" s="368"/>
      <c r="F739" s="368"/>
      <c r="G739" s="368"/>
      <c r="H739" s="369"/>
      <c r="I739" s="168"/>
      <c r="J739" s="168"/>
      <c r="K739" s="168"/>
      <c r="L739" s="168"/>
      <c r="M739" s="168"/>
      <c r="N739" s="168"/>
    </row>
    <row r="740" spans="1:14" x14ac:dyDescent="0.25">
      <c r="A740" s="359" t="s">
        <v>15</v>
      </c>
      <c r="B740" s="365" t="s">
        <v>86</v>
      </c>
      <c r="C740" s="365"/>
      <c r="D740" s="365"/>
      <c r="E740" s="365"/>
      <c r="F740" s="365" t="s">
        <v>85</v>
      </c>
      <c r="G740" s="365"/>
      <c r="H740" s="366"/>
      <c r="I740" s="168"/>
      <c r="J740" s="168"/>
      <c r="K740" s="168"/>
      <c r="L740" s="168"/>
      <c r="M740" s="168"/>
      <c r="N740" s="168"/>
    </row>
    <row r="741" spans="1:14" ht="30.75" thickBot="1" x14ac:dyDescent="0.3">
      <c r="A741" s="359"/>
      <c r="B741" s="44" t="s">
        <v>73</v>
      </c>
      <c r="C741" s="44" t="s">
        <v>5</v>
      </c>
      <c r="D741" s="44" t="s">
        <v>6</v>
      </c>
      <c r="E741" s="44" t="s">
        <v>13</v>
      </c>
      <c r="F741" s="44" t="s">
        <v>73</v>
      </c>
      <c r="G741" s="44" t="s">
        <v>14</v>
      </c>
      <c r="H741" s="45" t="s">
        <v>13</v>
      </c>
      <c r="I741" s="168"/>
      <c r="J741" s="168"/>
      <c r="K741" s="168"/>
      <c r="L741" s="168"/>
      <c r="M741" s="168"/>
      <c r="N741" s="168"/>
    </row>
    <row r="742" spans="1:14" ht="15.75" thickBot="1" x14ac:dyDescent="0.3">
      <c r="A742" s="3" t="s">
        <v>106</v>
      </c>
      <c r="B742" s="69">
        <v>20</v>
      </c>
      <c r="C742" s="2">
        <f>B742*0.1</f>
        <v>2</v>
      </c>
      <c r="D742" s="2">
        <v>170</v>
      </c>
      <c r="E742" s="3">
        <f>D742*C742/100</f>
        <v>3.4</v>
      </c>
      <c r="F742" s="69">
        <v>40</v>
      </c>
      <c r="G742" s="2">
        <f>F742*0.1</f>
        <v>4</v>
      </c>
      <c r="H742" s="38">
        <f>G742*D742/100</f>
        <v>6.8</v>
      </c>
      <c r="I742" s="168"/>
      <c r="J742" s="168"/>
      <c r="K742" s="168"/>
      <c r="L742" s="168"/>
      <c r="M742" s="168"/>
      <c r="N742" s="168"/>
    </row>
    <row r="743" spans="1:14" ht="29.25" x14ac:dyDescent="0.25">
      <c r="A743" s="47" t="s">
        <v>211</v>
      </c>
      <c r="B743" s="91" t="s">
        <v>35</v>
      </c>
      <c r="C743" s="54"/>
      <c r="D743" s="54"/>
      <c r="E743" s="54"/>
      <c r="F743" s="54" t="s">
        <v>35</v>
      </c>
      <c r="G743" s="6"/>
      <c r="H743" s="7"/>
      <c r="I743" s="168"/>
      <c r="J743" s="168"/>
      <c r="K743" s="168"/>
      <c r="L743" s="168"/>
      <c r="M743" s="168"/>
      <c r="N743" s="168"/>
    </row>
    <row r="744" spans="1:14" x14ac:dyDescent="0.25">
      <c r="A744" s="8" t="s">
        <v>24</v>
      </c>
      <c r="B744" s="2">
        <v>50.9</v>
      </c>
      <c r="C744" s="2">
        <f>B744*0.1</f>
        <v>5.09</v>
      </c>
      <c r="D744" s="2">
        <v>729</v>
      </c>
      <c r="E744" s="2">
        <f>D744*C744</f>
        <v>3710.6099999999997</v>
      </c>
      <c r="F744" s="2">
        <v>50.9</v>
      </c>
      <c r="G744" s="2">
        <f>F744*0.1</f>
        <v>5.09</v>
      </c>
      <c r="H744" s="9">
        <f>G744*D744</f>
        <v>3710.6099999999997</v>
      </c>
      <c r="I744" s="168"/>
      <c r="J744" s="168"/>
      <c r="K744" s="168"/>
      <c r="L744" s="168"/>
      <c r="M744" s="168"/>
      <c r="N744" s="168"/>
    </row>
    <row r="745" spans="1:14" x14ac:dyDescent="0.25">
      <c r="A745" s="8" t="s">
        <v>17</v>
      </c>
      <c r="B745" s="2">
        <v>94.4</v>
      </c>
      <c r="C745" s="2">
        <f t="shared" ref="C745:C749" si="258">B745*0.1</f>
        <v>9.4400000000000013</v>
      </c>
      <c r="D745" s="2">
        <v>69</v>
      </c>
      <c r="E745" s="2">
        <f t="shared" ref="E745:E749" si="259">D745*C745</f>
        <v>651.36000000000013</v>
      </c>
      <c r="F745" s="2">
        <v>94.4</v>
      </c>
      <c r="G745" s="2">
        <f t="shared" ref="G745:G749" si="260">F745*0.1</f>
        <v>9.4400000000000013</v>
      </c>
      <c r="H745" s="9">
        <f t="shared" ref="H745:H749" si="261">G745*D745</f>
        <v>651.36000000000013</v>
      </c>
      <c r="I745" s="168"/>
      <c r="J745" s="168"/>
      <c r="K745" s="168"/>
      <c r="L745" s="168"/>
      <c r="M745" s="168"/>
      <c r="N745" s="168"/>
    </row>
    <row r="746" spans="1:14" x14ac:dyDescent="0.25">
      <c r="A746" s="8" t="s">
        <v>25</v>
      </c>
      <c r="B746" s="2">
        <v>10.6</v>
      </c>
      <c r="C746" s="2">
        <f t="shared" si="258"/>
        <v>1.06</v>
      </c>
      <c r="D746" s="2">
        <v>49</v>
      </c>
      <c r="E746" s="2">
        <f t="shared" si="259"/>
        <v>51.940000000000005</v>
      </c>
      <c r="F746" s="2">
        <v>10.6</v>
      </c>
      <c r="G746" s="2">
        <f t="shared" si="260"/>
        <v>1.06</v>
      </c>
      <c r="H746" s="9">
        <f t="shared" si="261"/>
        <v>51.940000000000005</v>
      </c>
      <c r="I746" s="168"/>
      <c r="J746" s="168"/>
      <c r="K746" s="168"/>
      <c r="L746" s="168"/>
      <c r="M746" s="168"/>
      <c r="N746" s="168"/>
    </row>
    <row r="747" spans="1:14" x14ac:dyDescent="0.25">
      <c r="A747" s="8" t="s">
        <v>21</v>
      </c>
      <c r="B747" s="2">
        <v>4</v>
      </c>
      <c r="C747" s="2">
        <f t="shared" si="258"/>
        <v>0.4</v>
      </c>
      <c r="D747" s="2">
        <v>138</v>
      </c>
      <c r="E747" s="2">
        <f t="shared" si="259"/>
        <v>55.2</v>
      </c>
      <c r="F747" s="2">
        <v>4</v>
      </c>
      <c r="G747" s="2">
        <f t="shared" si="260"/>
        <v>0.4</v>
      </c>
      <c r="H747" s="9">
        <f t="shared" si="261"/>
        <v>55.2</v>
      </c>
      <c r="I747" s="168"/>
      <c r="J747" s="168"/>
      <c r="K747" s="168"/>
      <c r="L747" s="168"/>
      <c r="M747" s="168"/>
      <c r="N747" s="168"/>
    </row>
    <row r="748" spans="1:14" x14ac:dyDescent="0.25">
      <c r="A748" s="8" t="s">
        <v>1</v>
      </c>
      <c r="B748" s="2">
        <v>1</v>
      </c>
      <c r="C748" s="2">
        <f t="shared" si="258"/>
        <v>0.1</v>
      </c>
      <c r="D748" s="2">
        <v>27</v>
      </c>
      <c r="E748" s="2">
        <f t="shared" si="259"/>
        <v>2.7</v>
      </c>
      <c r="F748" s="2">
        <v>1</v>
      </c>
      <c r="G748" s="2">
        <f t="shared" si="260"/>
        <v>0.1</v>
      </c>
      <c r="H748" s="9">
        <f t="shared" si="261"/>
        <v>2.7</v>
      </c>
      <c r="I748" s="168"/>
      <c r="J748" s="168"/>
      <c r="K748" s="168"/>
      <c r="L748" s="168"/>
      <c r="M748" s="168"/>
      <c r="N748" s="168"/>
    </row>
    <row r="749" spans="1:14" x14ac:dyDescent="0.25">
      <c r="A749" s="8" t="s">
        <v>68</v>
      </c>
      <c r="B749" s="2">
        <v>5</v>
      </c>
      <c r="C749" s="2">
        <f t="shared" si="258"/>
        <v>0.5</v>
      </c>
      <c r="D749" s="2">
        <v>620</v>
      </c>
      <c r="E749" s="2">
        <f t="shared" si="259"/>
        <v>310</v>
      </c>
      <c r="F749" s="2">
        <v>5</v>
      </c>
      <c r="G749" s="2">
        <f t="shared" si="260"/>
        <v>0.5</v>
      </c>
      <c r="H749" s="9">
        <f t="shared" si="261"/>
        <v>310</v>
      </c>
      <c r="I749" s="168"/>
      <c r="J749" s="168"/>
      <c r="K749" s="168"/>
      <c r="L749" s="168"/>
      <c r="M749" s="168"/>
      <c r="N749" s="168"/>
    </row>
    <row r="750" spans="1:14" ht="15.75" thickBot="1" x14ac:dyDescent="0.3">
      <c r="A750" s="14"/>
      <c r="B750" s="4"/>
      <c r="C750" s="4"/>
      <c r="D750" s="4"/>
      <c r="E750" s="4">
        <f>SUM(E744:E749)</f>
        <v>4781.8099999999986</v>
      </c>
      <c r="F750" s="4"/>
      <c r="G750" s="4"/>
      <c r="H750" s="15">
        <f>SUM(H744:H749)</f>
        <v>4781.8099999999986</v>
      </c>
      <c r="I750" s="168"/>
      <c r="J750" s="168"/>
      <c r="K750" s="168"/>
      <c r="L750" s="168"/>
      <c r="M750" s="168"/>
      <c r="N750" s="168"/>
    </row>
    <row r="751" spans="1:14" ht="15.75" thickBot="1" x14ac:dyDescent="0.3">
      <c r="A751" s="51"/>
      <c r="B751" s="50"/>
      <c r="C751" s="50"/>
      <c r="D751" s="50"/>
      <c r="E751" s="50">
        <f>E750/100</f>
        <v>47.818099999999987</v>
      </c>
      <c r="F751" s="50"/>
      <c r="G751" s="50"/>
      <c r="H751" s="52">
        <f>H750/100</f>
        <v>47.818099999999987</v>
      </c>
      <c r="I751" s="168"/>
      <c r="J751" s="168"/>
      <c r="K751" s="168"/>
      <c r="L751" s="168"/>
      <c r="M751" s="168"/>
      <c r="N751" s="168"/>
    </row>
    <row r="752" spans="1:14" x14ac:dyDescent="0.25">
      <c r="A752" s="87" t="s">
        <v>116</v>
      </c>
      <c r="B752" s="35">
        <v>150</v>
      </c>
      <c r="C752" s="35"/>
      <c r="D752" s="35"/>
      <c r="E752" s="35"/>
      <c r="F752" s="35">
        <v>180</v>
      </c>
      <c r="G752" s="29"/>
      <c r="H752" s="61"/>
      <c r="I752" s="168"/>
      <c r="J752" s="168"/>
      <c r="K752" s="168"/>
      <c r="L752" s="168"/>
      <c r="M752" s="168"/>
      <c r="N752" s="168"/>
    </row>
    <row r="753" spans="1:14" x14ac:dyDescent="0.25">
      <c r="A753" s="8" t="s">
        <v>36</v>
      </c>
      <c r="B753" s="2">
        <v>52.5</v>
      </c>
      <c r="C753" s="2">
        <f>B753*0.1</f>
        <v>5.25</v>
      </c>
      <c r="D753" s="2">
        <v>59</v>
      </c>
      <c r="E753" s="2">
        <f>D753*C753</f>
        <v>309.75</v>
      </c>
      <c r="F753" s="2">
        <v>63</v>
      </c>
      <c r="G753" s="2">
        <f>F753*0.1</f>
        <v>6.3000000000000007</v>
      </c>
      <c r="H753" s="9">
        <f>G753*D753</f>
        <v>371.70000000000005</v>
      </c>
      <c r="I753" s="168"/>
      <c r="J753" s="168"/>
      <c r="K753" s="168"/>
      <c r="L753" s="168"/>
      <c r="M753" s="168"/>
      <c r="N753" s="168"/>
    </row>
    <row r="754" spans="1:14" x14ac:dyDescent="0.25">
      <c r="A754" s="8" t="s">
        <v>68</v>
      </c>
      <c r="B754" s="2">
        <v>5.3</v>
      </c>
      <c r="C754" s="2">
        <f t="shared" ref="C754:C755" si="262">B754*0.1</f>
        <v>0.53</v>
      </c>
      <c r="D754" s="2">
        <v>620</v>
      </c>
      <c r="E754" s="2">
        <f t="shared" ref="E754:E755" si="263">D754*C754</f>
        <v>328.6</v>
      </c>
      <c r="F754" s="2">
        <v>6.3</v>
      </c>
      <c r="G754" s="2">
        <f t="shared" ref="G754:G755" si="264">F754*0.1</f>
        <v>0.63</v>
      </c>
      <c r="H754" s="9">
        <f t="shared" ref="H754:H755" si="265">G754*D754</f>
        <v>390.6</v>
      </c>
      <c r="I754" s="168"/>
      <c r="J754" s="168"/>
      <c r="K754" s="168"/>
      <c r="L754" s="168"/>
      <c r="M754" s="168"/>
      <c r="N754" s="168"/>
    </row>
    <row r="755" spans="1:14" x14ac:dyDescent="0.25">
      <c r="A755" s="8" t="s">
        <v>1</v>
      </c>
      <c r="B755" s="2">
        <v>2</v>
      </c>
      <c r="C755" s="2">
        <f t="shared" si="262"/>
        <v>0.2</v>
      </c>
      <c r="D755" s="2">
        <v>27</v>
      </c>
      <c r="E755" s="2">
        <f t="shared" si="263"/>
        <v>5.4</v>
      </c>
      <c r="F755" s="2">
        <v>3</v>
      </c>
      <c r="G755" s="2">
        <f t="shared" si="264"/>
        <v>0.30000000000000004</v>
      </c>
      <c r="H755" s="9">
        <f t="shared" si="265"/>
        <v>8.1000000000000014</v>
      </c>
      <c r="I755" s="168"/>
      <c r="J755" s="168"/>
      <c r="K755" s="168"/>
      <c r="L755" s="168"/>
      <c r="M755" s="168"/>
      <c r="N755" s="168"/>
    </row>
    <row r="756" spans="1:14" x14ac:dyDescent="0.25">
      <c r="A756" s="8"/>
      <c r="B756" s="2"/>
      <c r="C756" s="2"/>
      <c r="D756" s="2"/>
      <c r="E756" s="2">
        <f>SUM(E753:E755)</f>
        <v>643.75</v>
      </c>
      <c r="F756" s="2"/>
      <c r="G756" s="2"/>
      <c r="H756" s="9">
        <f>SUM(H753:H755)</f>
        <v>770.40000000000009</v>
      </c>
      <c r="I756" s="168"/>
      <c r="J756" s="168"/>
      <c r="K756" s="168"/>
      <c r="L756" s="168"/>
      <c r="M756" s="168"/>
      <c r="N756" s="168"/>
    </row>
    <row r="757" spans="1:14" ht="15.75" thickBot="1" x14ac:dyDescent="0.3">
      <c r="A757" s="12"/>
      <c r="B757" s="13"/>
      <c r="C757" s="13"/>
      <c r="D757" s="13"/>
      <c r="E757" s="41">
        <f>E756/100</f>
        <v>6.4375</v>
      </c>
      <c r="F757" s="32"/>
      <c r="G757" s="32"/>
      <c r="H757" s="53">
        <f>H756/100</f>
        <v>7.7040000000000006</v>
      </c>
      <c r="I757" s="168"/>
      <c r="J757" s="168"/>
      <c r="K757" s="168"/>
      <c r="L757" s="168"/>
      <c r="M757" s="168"/>
      <c r="N757" s="168"/>
    </row>
    <row r="758" spans="1:14" ht="15.75" thickBot="1" x14ac:dyDescent="0.3">
      <c r="A758" s="5" t="s">
        <v>55</v>
      </c>
      <c r="B758" s="62">
        <v>30</v>
      </c>
      <c r="C758" s="6">
        <v>3</v>
      </c>
      <c r="D758" s="6">
        <v>62</v>
      </c>
      <c r="E758" s="37">
        <f>D758*3/100</f>
        <v>1.86</v>
      </c>
      <c r="F758" s="62">
        <v>30</v>
      </c>
      <c r="G758" s="6">
        <v>3</v>
      </c>
      <c r="H758" s="38">
        <f>G758*D758/100</f>
        <v>1.86</v>
      </c>
      <c r="I758" s="168"/>
      <c r="J758" s="168"/>
      <c r="K758" s="168"/>
      <c r="L758" s="168"/>
      <c r="M758" s="168"/>
      <c r="N758" s="168"/>
    </row>
    <row r="759" spans="1:14" x14ac:dyDescent="0.25">
      <c r="A759" s="5" t="s">
        <v>32</v>
      </c>
      <c r="B759" s="37">
        <v>200</v>
      </c>
      <c r="C759" s="37"/>
      <c r="D759" s="37"/>
      <c r="E759" s="37"/>
      <c r="F759" s="37">
        <v>200</v>
      </c>
      <c r="G759" s="6"/>
      <c r="H759" s="7"/>
      <c r="I759" s="168"/>
      <c r="J759" s="168"/>
      <c r="K759" s="168"/>
      <c r="L759" s="168"/>
      <c r="M759" s="168"/>
      <c r="N759" s="168"/>
    </row>
    <row r="760" spans="1:14" x14ac:dyDescent="0.25">
      <c r="A760" s="8" t="s">
        <v>32</v>
      </c>
      <c r="B760" s="2">
        <v>5</v>
      </c>
      <c r="C760" s="2">
        <f>B760*100/1000</f>
        <v>0.5</v>
      </c>
      <c r="D760" s="2">
        <v>725</v>
      </c>
      <c r="E760" s="2">
        <f>D760*C760</f>
        <v>362.5</v>
      </c>
      <c r="F760" s="2">
        <v>5</v>
      </c>
      <c r="G760" s="2">
        <f>F760*100/1000</f>
        <v>0.5</v>
      </c>
      <c r="H760" s="9">
        <f>G760*D760</f>
        <v>362.5</v>
      </c>
      <c r="I760" s="168"/>
      <c r="J760" s="168"/>
      <c r="K760" s="168"/>
      <c r="L760" s="168"/>
      <c r="M760" s="168"/>
      <c r="N760" s="168"/>
    </row>
    <row r="761" spans="1:14" x14ac:dyDescent="0.25">
      <c r="A761" s="8" t="s">
        <v>0</v>
      </c>
      <c r="B761" s="2">
        <v>100</v>
      </c>
      <c r="C761" s="2">
        <f t="shared" ref="C761:C762" si="266">B761*100/1000</f>
        <v>10</v>
      </c>
      <c r="D761" s="2">
        <v>74</v>
      </c>
      <c r="E761" s="2">
        <f t="shared" ref="E761:E762" si="267">D761*C761</f>
        <v>740</v>
      </c>
      <c r="F761" s="2">
        <v>100</v>
      </c>
      <c r="G761" s="2">
        <f t="shared" ref="G761:G762" si="268">F761*100/1000</f>
        <v>10</v>
      </c>
      <c r="H761" s="9">
        <f t="shared" ref="H761:H762" si="269">G761*D761</f>
        <v>740</v>
      </c>
      <c r="I761" s="168"/>
      <c r="J761" s="168"/>
      <c r="K761" s="168"/>
      <c r="L761" s="168"/>
      <c r="M761" s="168"/>
      <c r="N761" s="168"/>
    </row>
    <row r="762" spans="1:14" x14ac:dyDescent="0.25">
      <c r="A762" s="8" t="s">
        <v>2</v>
      </c>
      <c r="B762" s="2">
        <v>12</v>
      </c>
      <c r="C762" s="2">
        <f t="shared" si="266"/>
        <v>1.2</v>
      </c>
      <c r="D762" s="2">
        <v>85.8</v>
      </c>
      <c r="E762" s="2">
        <f t="shared" si="267"/>
        <v>102.96</v>
      </c>
      <c r="F762" s="2">
        <v>12</v>
      </c>
      <c r="G762" s="2">
        <f t="shared" si="268"/>
        <v>1.2</v>
      </c>
      <c r="H762" s="9">
        <f t="shared" si="269"/>
        <v>102.96</v>
      </c>
      <c r="I762" s="168"/>
      <c r="J762" s="168"/>
      <c r="K762" s="168"/>
      <c r="L762" s="168"/>
      <c r="M762" s="168"/>
      <c r="N762" s="168"/>
    </row>
    <row r="763" spans="1:14" x14ac:dyDescent="0.25">
      <c r="A763" s="8"/>
      <c r="B763" s="2"/>
      <c r="C763" s="2"/>
      <c r="D763" s="2"/>
      <c r="E763" s="2">
        <f>SUM(E760:E762)</f>
        <v>1205.46</v>
      </c>
      <c r="F763" s="2"/>
      <c r="G763" s="2"/>
      <c r="H763" s="9">
        <f>SUM(H760:H762)</f>
        <v>1205.46</v>
      </c>
      <c r="I763" s="168"/>
      <c r="J763" s="168"/>
      <c r="K763" s="168"/>
      <c r="L763" s="168"/>
      <c r="M763" s="168"/>
      <c r="N763" s="168"/>
    </row>
    <row r="764" spans="1:14" ht="15.75" thickBot="1" x14ac:dyDescent="0.3">
      <c r="A764" s="12"/>
      <c r="B764" s="13"/>
      <c r="C764" s="13"/>
      <c r="D764" s="32"/>
      <c r="E764" s="41">
        <f>E763/100</f>
        <v>12.054600000000001</v>
      </c>
      <c r="F764" s="13"/>
      <c r="G764" s="13"/>
      <c r="H764" s="33">
        <f>H763/100</f>
        <v>12.054600000000001</v>
      </c>
      <c r="I764" s="168"/>
      <c r="J764" s="168"/>
      <c r="K764" s="168"/>
      <c r="L764" s="168"/>
      <c r="M764" s="168"/>
      <c r="N764" s="168"/>
    </row>
    <row r="765" spans="1:14" ht="15.75" thickBot="1" x14ac:dyDescent="0.3">
      <c r="A765" s="21" t="s">
        <v>50</v>
      </c>
      <c r="B765" s="11"/>
      <c r="C765" s="11"/>
      <c r="D765" s="11"/>
      <c r="E765" s="26">
        <f>E764+E758+E757+E751+E742</f>
        <v>71.5702</v>
      </c>
      <c r="F765" s="30"/>
      <c r="G765" s="30"/>
      <c r="H765" s="27">
        <f>H764+H758+H757+H751+H742</f>
        <v>76.236699999999985</v>
      </c>
      <c r="I765" s="168"/>
      <c r="J765" s="168"/>
      <c r="K765" s="168"/>
      <c r="L765" s="168"/>
      <c r="M765" s="168"/>
    </row>
    <row r="766" spans="1:14" x14ac:dyDescent="0.25">
      <c r="A766" s="362" t="s">
        <v>16</v>
      </c>
      <c r="B766" s="363" t="s">
        <v>86</v>
      </c>
      <c r="C766" s="363"/>
      <c r="D766" s="363"/>
      <c r="E766" s="363"/>
      <c r="F766" s="363" t="s">
        <v>85</v>
      </c>
      <c r="G766" s="363"/>
      <c r="H766" s="364"/>
      <c r="I766" s="168"/>
      <c r="J766" s="168"/>
      <c r="K766" s="168"/>
      <c r="L766" s="168"/>
      <c r="M766" s="168"/>
    </row>
    <row r="767" spans="1:14" ht="30.75" thickBot="1" x14ac:dyDescent="0.3">
      <c r="A767" s="359"/>
      <c r="B767" s="16" t="s">
        <v>73</v>
      </c>
      <c r="C767" s="44" t="s">
        <v>5</v>
      </c>
      <c r="D767" s="44" t="s">
        <v>6</v>
      </c>
      <c r="E767" s="44" t="s">
        <v>13</v>
      </c>
      <c r="F767" s="16" t="s">
        <v>73</v>
      </c>
      <c r="G767" s="44" t="s">
        <v>14</v>
      </c>
      <c r="H767" s="45" t="s">
        <v>13</v>
      </c>
      <c r="I767" s="168"/>
      <c r="J767" s="168"/>
      <c r="K767" s="168"/>
      <c r="L767" s="168"/>
      <c r="M767" s="168"/>
    </row>
    <row r="768" spans="1:14" x14ac:dyDescent="0.25">
      <c r="A768" s="46" t="s">
        <v>125</v>
      </c>
      <c r="B768" s="37">
        <v>60</v>
      </c>
      <c r="C768" s="37"/>
      <c r="D768" s="37"/>
      <c r="E768" s="37"/>
      <c r="F768" s="37">
        <v>100</v>
      </c>
      <c r="G768" s="6"/>
      <c r="H768" s="7"/>
      <c r="I768" s="168"/>
      <c r="J768" s="168"/>
      <c r="K768" s="168"/>
      <c r="L768" s="168"/>
      <c r="M768" s="168"/>
    </row>
    <row r="769" spans="1:13" x14ac:dyDescent="0.25">
      <c r="A769" s="8" t="s">
        <v>126</v>
      </c>
      <c r="B769" s="2">
        <v>70</v>
      </c>
      <c r="C769" s="2">
        <f>B769*0.1</f>
        <v>7</v>
      </c>
      <c r="D769" s="2">
        <v>84</v>
      </c>
      <c r="E769" s="2">
        <f>D769*C769</f>
        <v>588</v>
      </c>
      <c r="F769" s="2">
        <v>116</v>
      </c>
      <c r="G769" s="2">
        <f>F769*0.1</f>
        <v>11.600000000000001</v>
      </c>
      <c r="H769" s="9">
        <f>G769*D769</f>
        <v>974.40000000000009</v>
      </c>
      <c r="I769" s="168"/>
      <c r="J769" s="168"/>
      <c r="K769" s="168"/>
      <c r="L769" s="168"/>
      <c r="M769" s="168"/>
    </row>
    <row r="770" spans="1:13" x14ac:dyDescent="0.25">
      <c r="A770" s="8" t="s">
        <v>127</v>
      </c>
      <c r="B770" s="2">
        <v>6.3</v>
      </c>
      <c r="C770" s="2">
        <f t="shared" ref="C770:C773" si="270">B770*0.1</f>
        <v>0.63</v>
      </c>
      <c r="D770" s="2">
        <v>49</v>
      </c>
      <c r="E770" s="2">
        <f t="shared" ref="E770:E773" si="271">D770*C770</f>
        <v>30.87</v>
      </c>
      <c r="F770" s="2">
        <v>8.8000000000000007</v>
      </c>
      <c r="G770" s="2">
        <f t="shared" ref="G770:G773" si="272">F770*0.1</f>
        <v>0.88000000000000012</v>
      </c>
      <c r="H770" s="9">
        <f t="shared" ref="H770:H773" si="273">G770*D770</f>
        <v>43.120000000000005</v>
      </c>
      <c r="I770" s="168"/>
      <c r="J770" s="168"/>
      <c r="K770" s="168"/>
      <c r="L770" s="168"/>
      <c r="M770" s="168"/>
    </row>
    <row r="771" spans="1:13" x14ac:dyDescent="0.25">
      <c r="A771" s="8" t="s">
        <v>128</v>
      </c>
      <c r="B771" s="2">
        <v>20</v>
      </c>
      <c r="C771" s="2">
        <f t="shared" si="270"/>
        <v>2</v>
      </c>
      <c r="D771" s="2">
        <v>190</v>
      </c>
      <c r="E771" s="2">
        <f t="shared" si="271"/>
        <v>380</v>
      </c>
      <c r="F771" s="2">
        <v>30</v>
      </c>
      <c r="G771" s="2">
        <f t="shared" si="272"/>
        <v>3</v>
      </c>
      <c r="H771" s="9">
        <f t="shared" si="273"/>
        <v>570</v>
      </c>
      <c r="I771" s="168"/>
      <c r="J771" s="168"/>
      <c r="K771" s="168"/>
      <c r="L771" s="168"/>
      <c r="M771" s="168"/>
    </row>
    <row r="772" spans="1:13" x14ac:dyDescent="0.25">
      <c r="A772" s="8" t="s">
        <v>67</v>
      </c>
      <c r="B772" s="2">
        <v>3</v>
      </c>
      <c r="C772" s="2">
        <f t="shared" si="270"/>
        <v>0.30000000000000004</v>
      </c>
      <c r="D772" s="2">
        <v>138</v>
      </c>
      <c r="E772" s="2">
        <f t="shared" si="271"/>
        <v>41.400000000000006</v>
      </c>
      <c r="F772" s="2">
        <v>3</v>
      </c>
      <c r="G772" s="2">
        <f t="shared" si="272"/>
        <v>0.30000000000000004</v>
      </c>
      <c r="H772" s="9">
        <f t="shared" si="273"/>
        <v>41.400000000000006</v>
      </c>
      <c r="I772" s="168"/>
      <c r="J772" s="168"/>
      <c r="K772" s="168"/>
      <c r="L772" s="168"/>
      <c r="M772" s="168"/>
    </row>
    <row r="773" spans="1:13" x14ac:dyDescent="0.25">
      <c r="A773" s="8" t="s">
        <v>1</v>
      </c>
      <c r="B773" s="2">
        <v>2</v>
      </c>
      <c r="C773" s="2">
        <f t="shared" si="270"/>
        <v>0.2</v>
      </c>
      <c r="D773" s="2">
        <v>27</v>
      </c>
      <c r="E773" s="2">
        <f t="shared" si="271"/>
        <v>5.4</v>
      </c>
      <c r="F773" s="2">
        <v>2</v>
      </c>
      <c r="G773" s="2">
        <f t="shared" si="272"/>
        <v>0.2</v>
      </c>
      <c r="H773" s="9">
        <f t="shared" si="273"/>
        <v>5.4</v>
      </c>
      <c r="I773" s="168"/>
      <c r="J773" s="168"/>
      <c r="K773" s="168"/>
      <c r="L773" s="168"/>
      <c r="M773" s="168"/>
    </row>
    <row r="774" spans="1:13" x14ac:dyDescent="0.25">
      <c r="A774" s="14"/>
      <c r="B774" s="4"/>
      <c r="C774" s="4"/>
      <c r="D774" s="4"/>
      <c r="E774" s="4">
        <f>SUM(E769:E773)</f>
        <v>1045.67</v>
      </c>
      <c r="F774" s="4"/>
      <c r="G774" s="4"/>
      <c r="H774" s="4">
        <f>SUM(H769:H773)</f>
        <v>1634.3200000000002</v>
      </c>
      <c r="I774" s="168"/>
      <c r="J774" s="168"/>
      <c r="K774" s="168"/>
      <c r="L774" s="168"/>
      <c r="M774" s="168"/>
    </row>
    <row r="775" spans="1:13" ht="15.75" thickBot="1" x14ac:dyDescent="0.3">
      <c r="A775" s="12"/>
      <c r="B775" s="13"/>
      <c r="C775" s="13"/>
      <c r="D775" s="13"/>
      <c r="E775" s="41">
        <f>E774/100</f>
        <v>10.456700000000001</v>
      </c>
      <c r="F775" s="13"/>
      <c r="G775" s="13"/>
      <c r="H775" s="53">
        <f>H774/100</f>
        <v>16.343200000000003</v>
      </c>
      <c r="I775" s="168"/>
      <c r="J775" s="168"/>
      <c r="K775" s="168"/>
      <c r="L775" s="168"/>
      <c r="M775" s="168"/>
    </row>
    <row r="776" spans="1:13" ht="29.25" x14ac:dyDescent="0.25">
      <c r="A776" s="46" t="s">
        <v>204</v>
      </c>
      <c r="B776" s="37">
        <v>250</v>
      </c>
      <c r="C776" s="37"/>
      <c r="D776" s="37"/>
      <c r="E776" s="37"/>
      <c r="F776" s="37">
        <v>250</v>
      </c>
      <c r="G776" s="6"/>
      <c r="H776" s="7"/>
      <c r="I776" s="168"/>
      <c r="J776" s="168"/>
      <c r="K776" s="168"/>
      <c r="L776" s="168"/>
      <c r="M776" s="168"/>
    </row>
    <row r="777" spans="1:13" x14ac:dyDescent="0.25">
      <c r="A777" s="8" t="s">
        <v>45</v>
      </c>
      <c r="B777" s="2">
        <v>9</v>
      </c>
      <c r="C777" s="2">
        <f t="shared" ref="C777:C785" si="274">B777*0.1</f>
        <v>0.9</v>
      </c>
      <c r="D777" s="2">
        <v>48</v>
      </c>
      <c r="E777" s="2">
        <f t="shared" ref="E777:E785" si="275">D777*C777</f>
        <v>43.2</v>
      </c>
      <c r="F777" s="2">
        <v>9</v>
      </c>
      <c r="G777" s="2">
        <f t="shared" ref="G777:G785" si="276">F777*0.1</f>
        <v>0.9</v>
      </c>
      <c r="H777" s="9">
        <f t="shared" ref="H777:H785" si="277">G777*D777</f>
        <v>43.2</v>
      </c>
      <c r="I777" s="168"/>
      <c r="J777" s="168"/>
      <c r="K777" s="168"/>
      <c r="L777" s="168"/>
      <c r="M777" s="168"/>
    </row>
    <row r="778" spans="1:13" x14ac:dyDescent="0.25">
      <c r="A778" s="8" t="s">
        <v>18</v>
      </c>
      <c r="B778" s="2">
        <v>150</v>
      </c>
      <c r="C778" s="2">
        <f t="shared" si="274"/>
        <v>15</v>
      </c>
      <c r="D778" s="2">
        <v>49</v>
      </c>
      <c r="E778" s="2">
        <f t="shared" si="275"/>
        <v>735</v>
      </c>
      <c r="F778" s="2">
        <v>150</v>
      </c>
      <c r="G778" s="2">
        <f t="shared" si="276"/>
        <v>15</v>
      </c>
      <c r="H778" s="9">
        <f t="shared" si="277"/>
        <v>735</v>
      </c>
      <c r="I778" s="168"/>
      <c r="J778" s="168"/>
      <c r="K778" s="168"/>
      <c r="L778" s="168"/>
      <c r="M778" s="168"/>
    </row>
    <row r="779" spans="1:13" x14ac:dyDescent="0.25">
      <c r="A779" s="8" t="s">
        <v>19</v>
      </c>
      <c r="B779" s="2">
        <v>15</v>
      </c>
      <c r="C779" s="2">
        <f t="shared" si="274"/>
        <v>1.5</v>
      </c>
      <c r="D779" s="2">
        <v>72</v>
      </c>
      <c r="E779" s="2">
        <f t="shared" si="275"/>
        <v>108</v>
      </c>
      <c r="F779" s="2">
        <v>15</v>
      </c>
      <c r="G779" s="2">
        <f t="shared" si="276"/>
        <v>1.5</v>
      </c>
      <c r="H779" s="9">
        <f t="shared" si="277"/>
        <v>108</v>
      </c>
      <c r="I779" s="168"/>
      <c r="J779" s="168"/>
      <c r="K779" s="168"/>
      <c r="L779" s="168"/>
      <c r="M779" s="168"/>
    </row>
    <row r="780" spans="1:13" x14ac:dyDescent="0.25">
      <c r="A780" s="8" t="s">
        <v>25</v>
      </c>
      <c r="B780" s="2">
        <v>6.8</v>
      </c>
      <c r="C780" s="2">
        <f t="shared" si="274"/>
        <v>0.68</v>
      </c>
      <c r="D780" s="2">
        <v>49</v>
      </c>
      <c r="E780" s="2">
        <f t="shared" si="275"/>
        <v>33.32</v>
      </c>
      <c r="F780" s="2">
        <v>6.8</v>
      </c>
      <c r="G780" s="2">
        <f t="shared" si="276"/>
        <v>0.68</v>
      </c>
      <c r="H780" s="9">
        <f t="shared" si="277"/>
        <v>33.32</v>
      </c>
      <c r="I780" s="168"/>
      <c r="J780" s="168"/>
      <c r="K780" s="168"/>
      <c r="L780" s="168"/>
      <c r="M780" s="168"/>
    </row>
    <row r="781" spans="1:13" x14ac:dyDescent="0.25">
      <c r="A781" s="8" t="s">
        <v>69</v>
      </c>
      <c r="B781" s="2">
        <v>13</v>
      </c>
      <c r="C781" s="2">
        <f t="shared" si="274"/>
        <v>1.3</v>
      </c>
      <c r="D781" s="2">
        <v>110</v>
      </c>
      <c r="E781" s="2">
        <f t="shared" si="275"/>
        <v>143</v>
      </c>
      <c r="F781" s="2">
        <v>13</v>
      </c>
      <c r="G781" s="2">
        <f t="shared" si="276"/>
        <v>1.3</v>
      </c>
      <c r="H781" s="9">
        <f t="shared" si="277"/>
        <v>143</v>
      </c>
      <c r="I781" s="168"/>
      <c r="J781" s="168"/>
      <c r="K781" s="168"/>
      <c r="L781" s="168"/>
      <c r="M781" s="168"/>
    </row>
    <row r="782" spans="1:13" x14ac:dyDescent="0.25">
      <c r="A782" s="8" t="s">
        <v>67</v>
      </c>
      <c r="B782" s="2">
        <v>4.5</v>
      </c>
      <c r="C782" s="2">
        <f t="shared" si="274"/>
        <v>0.45</v>
      </c>
      <c r="D782" s="2">
        <v>138</v>
      </c>
      <c r="E782" s="2">
        <f t="shared" si="275"/>
        <v>62.1</v>
      </c>
      <c r="F782" s="2">
        <v>4.5</v>
      </c>
      <c r="G782" s="2">
        <f t="shared" si="276"/>
        <v>0.45</v>
      </c>
      <c r="H782" s="9">
        <f t="shared" si="277"/>
        <v>62.1</v>
      </c>
      <c r="I782" s="168"/>
      <c r="J782" s="168"/>
      <c r="K782" s="168"/>
      <c r="L782" s="168"/>
      <c r="M782" s="168"/>
    </row>
    <row r="783" spans="1:13" x14ac:dyDescent="0.25">
      <c r="A783" s="8" t="s">
        <v>1</v>
      </c>
      <c r="B783" s="2">
        <v>2</v>
      </c>
      <c r="C783" s="2">
        <f t="shared" si="274"/>
        <v>0.2</v>
      </c>
      <c r="D783" s="2">
        <v>27</v>
      </c>
      <c r="E783" s="2">
        <f t="shared" si="275"/>
        <v>5.4</v>
      </c>
      <c r="F783" s="2">
        <v>2</v>
      </c>
      <c r="G783" s="2">
        <f t="shared" si="276"/>
        <v>0.2</v>
      </c>
      <c r="H783" s="9">
        <f t="shared" si="277"/>
        <v>5.4</v>
      </c>
      <c r="I783" s="168"/>
      <c r="J783" s="168"/>
      <c r="K783" s="168"/>
      <c r="L783" s="168"/>
      <c r="M783" s="168"/>
    </row>
    <row r="784" spans="1:13" x14ac:dyDescent="0.25">
      <c r="A784" s="8" t="s">
        <v>22</v>
      </c>
      <c r="B784" s="2">
        <v>10</v>
      </c>
      <c r="C784" s="2">
        <f t="shared" si="274"/>
        <v>1</v>
      </c>
      <c r="D784" s="2">
        <v>196</v>
      </c>
      <c r="E784" s="2">
        <f t="shared" si="275"/>
        <v>196</v>
      </c>
      <c r="F784" s="2">
        <v>10</v>
      </c>
      <c r="G784" s="2">
        <f t="shared" si="276"/>
        <v>1</v>
      </c>
      <c r="H784" s="9">
        <f t="shared" si="277"/>
        <v>196</v>
      </c>
      <c r="I784" s="168"/>
      <c r="J784" s="168"/>
      <c r="K784" s="168"/>
      <c r="L784" s="168"/>
      <c r="M784" s="168"/>
    </row>
    <row r="785" spans="1:14" x14ac:dyDescent="0.25">
      <c r="A785" s="8" t="s">
        <v>24</v>
      </c>
      <c r="B785" s="2">
        <v>40</v>
      </c>
      <c r="C785" s="2">
        <f t="shared" si="274"/>
        <v>4</v>
      </c>
      <c r="D785" s="2">
        <v>729</v>
      </c>
      <c r="E785" s="2">
        <f t="shared" si="275"/>
        <v>2916</v>
      </c>
      <c r="F785" s="2">
        <v>40</v>
      </c>
      <c r="G785" s="2">
        <f t="shared" si="276"/>
        <v>4</v>
      </c>
      <c r="H785" s="9">
        <f t="shared" si="277"/>
        <v>2916</v>
      </c>
      <c r="I785" s="168"/>
      <c r="J785" s="168"/>
      <c r="K785" s="168"/>
      <c r="L785" s="168"/>
      <c r="M785" s="168"/>
    </row>
    <row r="786" spans="1:14" x14ac:dyDescent="0.25">
      <c r="A786" s="8"/>
      <c r="B786" s="2"/>
      <c r="C786" s="2"/>
      <c r="D786" s="2"/>
      <c r="E786" s="2">
        <f>SUM(E777:E785)</f>
        <v>4242.0200000000004</v>
      </c>
      <c r="F786" s="2"/>
      <c r="G786" s="2"/>
      <c r="H786" s="9">
        <f>SUM(H777:H785)</f>
        <v>4242.0200000000004</v>
      </c>
      <c r="I786" s="168"/>
      <c r="J786" s="168"/>
      <c r="K786" s="168"/>
      <c r="L786" s="168"/>
      <c r="M786" s="168"/>
    </row>
    <row r="787" spans="1:14" ht="15.75" thickBot="1" x14ac:dyDescent="0.3">
      <c r="A787" s="12"/>
      <c r="B787" s="13"/>
      <c r="C787" s="13"/>
      <c r="D787" s="13"/>
      <c r="E787" s="41">
        <f>E786/100</f>
        <v>42.420200000000001</v>
      </c>
      <c r="F787" s="13"/>
      <c r="G787" s="13"/>
      <c r="H787" s="53">
        <f>H786/100</f>
        <v>42.420200000000001</v>
      </c>
      <c r="I787" s="168"/>
      <c r="J787" s="168"/>
      <c r="K787" s="168"/>
      <c r="L787" s="168"/>
      <c r="M787" s="168"/>
    </row>
    <row r="788" spans="1:14" x14ac:dyDescent="0.25">
      <c r="A788" s="47" t="s">
        <v>79</v>
      </c>
      <c r="B788" s="37">
        <v>150</v>
      </c>
      <c r="C788" s="37"/>
      <c r="D788" s="37"/>
      <c r="E788" s="37"/>
      <c r="F788" s="37">
        <v>180</v>
      </c>
      <c r="G788" s="6"/>
      <c r="H788" s="7"/>
      <c r="I788" s="168"/>
      <c r="J788" s="168"/>
      <c r="K788" s="168"/>
      <c r="L788" s="168"/>
      <c r="M788" s="168"/>
    </row>
    <row r="789" spans="1:14" x14ac:dyDescent="0.25">
      <c r="A789" s="8" t="s">
        <v>37</v>
      </c>
      <c r="B789" s="2">
        <v>51</v>
      </c>
      <c r="C789" s="2">
        <f>B789*0.1</f>
        <v>5.1000000000000005</v>
      </c>
      <c r="D789" s="2">
        <v>102</v>
      </c>
      <c r="E789" s="2">
        <f>D789*C789</f>
        <v>520.20000000000005</v>
      </c>
      <c r="F789" s="2">
        <v>61.3</v>
      </c>
      <c r="G789" s="2">
        <f>F789*0.1</f>
        <v>6.13</v>
      </c>
      <c r="H789" s="9">
        <f>G789*D789</f>
        <v>625.26</v>
      </c>
      <c r="I789" s="168"/>
      <c r="J789" s="168"/>
      <c r="K789" s="168"/>
      <c r="L789" s="168"/>
      <c r="M789" s="168"/>
    </row>
    <row r="790" spans="1:14" x14ac:dyDescent="0.25">
      <c r="A790" s="8" t="s">
        <v>68</v>
      </c>
      <c r="B790" s="2">
        <v>6.8</v>
      </c>
      <c r="C790" s="2">
        <f t="shared" ref="C790:C791" si="278">B790*0.1</f>
        <v>0.68</v>
      </c>
      <c r="D790" s="2">
        <v>620</v>
      </c>
      <c r="E790" s="2">
        <f>D790*C790</f>
        <v>421.6</v>
      </c>
      <c r="F790" s="2">
        <v>7.6</v>
      </c>
      <c r="G790" s="2">
        <f t="shared" ref="G790:G791" si="279">F790*0.1</f>
        <v>0.76</v>
      </c>
      <c r="H790" s="9">
        <f>G790*D790</f>
        <v>471.2</v>
      </c>
      <c r="I790" s="168"/>
      <c r="J790" s="168"/>
      <c r="K790" s="168"/>
      <c r="L790" s="168"/>
      <c r="M790" s="168"/>
    </row>
    <row r="791" spans="1:14" x14ac:dyDescent="0.25">
      <c r="A791" s="8" t="s">
        <v>1</v>
      </c>
      <c r="B791" s="2">
        <v>2</v>
      </c>
      <c r="C791" s="2">
        <f t="shared" si="278"/>
        <v>0.2</v>
      </c>
      <c r="D791" s="2">
        <v>27</v>
      </c>
      <c r="E791" s="2">
        <f>D791*C791</f>
        <v>5.4</v>
      </c>
      <c r="F791" s="2">
        <v>3</v>
      </c>
      <c r="G791" s="2">
        <f t="shared" si="279"/>
        <v>0.30000000000000004</v>
      </c>
      <c r="H791" s="9">
        <f>G791*D791</f>
        <v>8.1000000000000014</v>
      </c>
      <c r="I791" s="168"/>
      <c r="J791" s="168"/>
      <c r="K791" s="168"/>
      <c r="L791" s="168"/>
      <c r="M791" s="168"/>
      <c r="N791" s="168"/>
    </row>
    <row r="792" spans="1:14" x14ac:dyDescent="0.25">
      <c r="A792" s="8"/>
      <c r="B792" s="2"/>
      <c r="C792" s="2"/>
      <c r="D792" s="2"/>
      <c r="E792" s="2">
        <f>SUM(E789:E791)</f>
        <v>947.2</v>
      </c>
      <c r="F792" s="2"/>
      <c r="G792" s="2"/>
      <c r="H792" s="9">
        <f>SUM(H789:H791)</f>
        <v>1104.56</v>
      </c>
      <c r="I792" s="168"/>
      <c r="J792" s="168"/>
      <c r="K792" s="168"/>
      <c r="L792" s="168"/>
      <c r="M792" s="168"/>
      <c r="N792" s="168"/>
    </row>
    <row r="793" spans="1:14" ht="15.75" thickBot="1" x14ac:dyDescent="0.3">
      <c r="A793" s="12"/>
      <c r="B793" s="13"/>
      <c r="C793" s="13"/>
      <c r="D793" s="13"/>
      <c r="E793" s="32">
        <f>E792/100</f>
        <v>9.4720000000000013</v>
      </c>
      <c r="F793" s="32"/>
      <c r="G793" s="32"/>
      <c r="H793" s="33">
        <f>H792/100</f>
        <v>11.0456</v>
      </c>
      <c r="I793" s="168"/>
      <c r="J793" s="168"/>
      <c r="K793" s="168"/>
      <c r="L793" s="168"/>
      <c r="M793" s="168"/>
      <c r="N793" s="168"/>
    </row>
    <row r="794" spans="1:14" x14ac:dyDescent="0.25">
      <c r="A794" s="47" t="s">
        <v>84</v>
      </c>
      <c r="B794" s="37">
        <v>200</v>
      </c>
      <c r="C794" s="37"/>
      <c r="D794" s="37"/>
      <c r="E794" s="37"/>
      <c r="F794" s="37">
        <v>200</v>
      </c>
      <c r="G794" s="6"/>
      <c r="H794" s="7"/>
      <c r="I794" s="168"/>
      <c r="J794" s="168"/>
      <c r="K794" s="168"/>
      <c r="L794" s="168"/>
      <c r="M794" s="168"/>
      <c r="N794" s="168"/>
    </row>
    <row r="795" spans="1:14" x14ac:dyDescent="0.25">
      <c r="A795" s="8" t="s">
        <v>72</v>
      </c>
      <c r="B795" s="2">
        <v>20</v>
      </c>
      <c r="C795" s="2">
        <f>B795*0.1</f>
        <v>2</v>
      </c>
      <c r="D795" s="2">
        <v>320</v>
      </c>
      <c r="E795" s="2">
        <f>D795*C795</f>
        <v>640</v>
      </c>
      <c r="F795" s="2">
        <v>20</v>
      </c>
      <c r="G795" s="2">
        <f>F795*0.1</f>
        <v>2</v>
      </c>
      <c r="H795" s="9">
        <f>G795*D795</f>
        <v>640</v>
      </c>
      <c r="I795" s="168"/>
      <c r="J795" s="168"/>
      <c r="K795" s="168"/>
      <c r="L795" s="168"/>
      <c r="M795" s="168"/>
      <c r="N795" s="168"/>
    </row>
    <row r="796" spans="1:14" x14ac:dyDescent="0.25">
      <c r="A796" s="8" t="s">
        <v>2</v>
      </c>
      <c r="B796" s="2">
        <v>15</v>
      </c>
      <c r="C796" s="2">
        <f>B796*0.1</f>
        <v>1.5</v>
      </c>
      <c r="D796" s="2">
        <v>85.8</v>
      </c>
      <c r="E796" s="2">
        <f>D796*C796</f>
        <v>128.69999999999999</v>
      </c>
      <c r="F796" s="2">
        <v>15</v>
      </c>
      <c r="G796" s="2">
        <f>F796*0.1</f>
        <v>1.5</v>
      </c>
      <c r="H796" s="9">
        <f>G796*D796</f>
        <v>128.69999999999999</v>
      </c>
      <c r="I796" s="168"/>
      <c r="J796" s="168"/>
      <c r="K796" s="168"/>
      <c r="L796" s="168"/>
      <c r="M796" s="168"/>
      <c r="N796" s="168"/>
    </row>
    <row r="797" spans="1:14" x14ac:dyDescent="0.25">
      <c r="A797" s="8"/>
      <c r="B797" s="2"/>
      <c r="C797" s="2"/>
      <c r="D797" s="2"/>
      <c r="E797" s="2">
        <f>SUM(E795:E796)</f>
        <v>768.7</v>
      </c>
      <c r="F797" s="2"/>
      <c r="G797" s="2"/>
      <c r="H797" s="9">
        <f>SUM(H795:H796)</f>
        <v>768.7</v>
      </c>
      <c r="I797" s="168"/>
      <c r="J797" s="168"/>
      <c r="K797" s="168"/>
      <c r="L797" s="168"/>
      <c r="M797" s="168"/>
      <c r="N797" s="168"/>
    </row>
    <row r="798" spans="1:14" ht="15.75" thickBot="1" x14ac:dyDescent="0.3">
      <c r="A798" s="12"/>
      <c r="B798" s="13"/>
      <c r="C798" s="13"/>
      <c r="D798" s="13"/>
      <c r="E798" s="32">
        <f>E797/100</f>
        <v>7.6870000000000003</v>
      </c>
      <c r="F798" s="32"/>
      <c r="G798" s="32"/>
      <c r="H798" s="33">
        <f>H797/100</f>
        <v>7.6870000000000003</v>
      </c>
      <c r="I798" s="168"/>
      <c r="J798" s="168"/>
      <c r="K798" s="168"/>
      <c r="L798" s="168"/>
      <c r="M798" s="168"/>
      <c r="N798" s="168"/>
    </row>
    <row r="799" spans="1:14" x14ac:dyDescent="0.25">
      <c r="A799" s="47" t="s">
        <v>114</v>
      </c>
      <c r="B799" s="54" t="s">
        <v>35</v>
      </c>
      <c r="C799" s="54"/>
      <c r="D799" s="54"/>
      <c r="E799" s="54"/>
      <c r="F799" s="54" t="s">
        <v>35</v>
      </c>
      <c r="G799" s="6"/>
      <c r="H799" s="7"/>
      <c r="I799" s="168"/>
      <c r="J799" s="168"/>
      <c r="K799" s="168"/>
      <c r="L799" s="168"/>
      <c r="M799" s="168"/>
      <c r="N799" s="168"/>
    </row>
    <row r="800" spans="1:14" x14ac:dyDescent="0.25">
      <c r="A800" s="8" t="s">
        <v>115</v>
      </c>
      <c r="B800" s="2">
        <v>138.5</v>
      </c>
      <c r="C800" s="2">
        <v>14</v>
      </c>
      <c r="D800" s="2">
        <v>440</v>
      </c>
      <c r="E800" s="2">
        <f>D800*C800</f>
        <v>6160</v>
      </c>
      <c r="F800" s="2">
        <v>138.5</v>
      </c>
      <c r="G800" s="2">
        <v>14</v>
      </c>
      <c r="H800" s="9">
        <f>G800*D800</f>
        <v>6160</v>
      </c>
      <c r="I800" s="168"/>
      <c r="J800" s="168"/>
      <c r="K800" s="168"/>
      <c r="L800" s="168"/>
      <c r="M800" s="168"/>
      <c r="N800" s="168"/>
    </row>
    <row r="801" spans="1:14" x14ac:dyDescent="0.25">
      <c r="A801" s="8" t="s">
        <v>10</v>
      </c>
      <c r="B801" s="2">
        <v>18</v>
      </c>
      <c r="C801" s="2">
        <f t="shared" ref="C801" si="280">B801*0.1</f>
        <v>1.8</v>
      </c>
      <c r="D801" s="2">
        <v>62</v>
      </c>
      <c r="E801" s="2">
        <f t="shared" ref="E801:E806" si="281">D801*C801</f>
        <v>111.60000000000001</v>
      </c>
      <c r="F801" s="2">
        <v>18</v>
      </c>
      <c r="G801" s="2">
        <f t="shared" ref="G801" si="282">F801*0.1</f>
        <v>1.8</v>
      </c>
      <c r="H801" s="9">
        <f t="shared" ref="H801:H806" si="283">G801*D801</f>
        <v>111.60000000000001</v>
      </c>
      <c r="I801" s="168"/>
      <c r="J801" s="168"/>
      <c r="K801" s="168"/>
      <c r="L801" s="168"/>
      <c r="M801" s="168"/>
      <c r="N801" s="168"/>
    </row>
    <row r="802" spans="1:14" x14ac:dyDescent="0.25">
      <c r="A802" s="8" t="s">
        <v>25</v>
      </c>
      <c r="B802" s="2">
        <v>2.7</v>
      </c>
      <c r="C802" s="2">
        <v>0.3</v>
      </c>
      <c r="D802" s="2">
        <v>49</v>
      </c>
      <c r="E802" s="2">
        <f t="shared" si="281"/>
        <v>14.7</v>
      </c>
      <c r="F802" s="2">
        <v>2.7</v>
      </c>
      <c r="G802" s="2">
        <v>0.3</v>
      </c>
      <c r="H802" s="9">
        <f t="shared" si="283"/>
        <v>14.7</v>
      </c>
      <c r="I802" s="168"/>
      <c r="J802" s="168"/>
      <c r="K802" s="168"/>
      <c r="L802" s="168"/>
      <c r="M802" s="168"/>
      <c r="N802" s="168"/>
    </row>
    <row r="803" spans="1:14" x14ac:dyDescent="0.25">
      <c r="A803" s="8" t="s">
        <v>0</v>
      </c>
      <c r="B803" s="2">
        <v>26</v>
      </c>
      <c r="C803" s="2">
        <f t="shared" ref="C803:C806" si="284">B803*0.1</f>
        <v>2.6</v>
      </c>
      <c r="D803" s="2">
        <v>74</v>
      </c>
      <c r="E803" s="2">
        <f t="shared" si="281"/>
        <v>192.4</v>
      </c>
      <c r="F803" s="2">
        <v>26</v>
      </c>
      <c r="G803" s="2">
        <f t="shared" ref="G803:G806" si="285">F803*0.1</f>
        <v>2.6</v>
      </c>
      <c r="H803" s="9">
        <f t="shared" si="283"/>
        <v>192.4</v>
      </c>
      <c r="I803" s="168"/>
      <c r="J803" s="168"/>
      <c r="K803" s="168"/>
      <c r="L803" s="168"/>
      <c r="M803" s="168"/>
      <c r="N803" s="168"/>
    </row>
    <row r="804" spans="1:14" x14ac:dyDescent="0.25">
      <c r="A804" s="8" t="s">
        <v>67</v>
      </c>
      <c r="B804" s="2">
        <v>3</v>
      </c>
      <c r="C804" s="2">
        <f t="shared" si="284"/>
        <v>0.30000000000000004</v>
      </c>
      <c r="D804" s="2">
        <v>138</v>
      </c>
      <c r="E804" s="2">
        <f t="shared" si="281"/>
        <v>41.400000000000006</v>
      </c>
      <c r="F804" s="2">
        <v>3</v>
      </c>
      <c r="G804" s="2">
        <f t="shared" si="285"/>
        <v>0.30000000000000004</v>
      </c>
      <c r="H804" s="9">
        <f t="shared" si="283"/>
        <v>41.400000000000006</v>
      </c>
      <c r="I804" s="168"/>
      <c r="J804" s="168"/>
      <c r="K804" s="168"/>
      <c r="L804" s="168"/>
      <c r="M804" s="168"/>
      <c r="N804" s="168"/>
    </row>
    <row r="805" spans="1:14" x14ac:dyDescent="0.25">
      <c r="A805" s="14" t="s">
        <v>4</v>
      </c>
      <c r="B805" s="4">
        <v>5</v>
      </c>
      <c r="C805" s="2">
        <f t="shared" si="284"/>
        <v>0.5</v>
      </c>
      <c r="D805" s="4">
        <v>620</v>
      </c>
      <c r="E805" s="2">
        <f t="shared" si="281"/>
        <v>310</v>
      </c>
      <c r="F805" s="4">
        <v>5</v>
      </c>
      <c r="G805" s="2">
        <f t="shared" si="285"/>
        <v>0.5</v>
      </c>
      <c r="H805" s="9">
        <f t="shared" si="283"/>
        <v>310</v>
      </c>
      <c r="I805" s="168"/>
      <c r="J805" s="168"/>
      <c r="K805" s="168"/>
      <c r="L805" s="168"/>
      <c r="M805" s="168"/>
      <c r="N805" s="168"/>
    </row>
    <row r="806" spans="1:14" x14ac:dyDescent="0.25">
      <c r="A806" s="14" t="s">
        <v>1</v>
      </c>
      <c r="B806" s="4">
        <v>3</v>
      </c>
      <c r="C806" s="2">
        <f t="shared" si="284"/>
        <v>0.30000000000000004</v>
      </c>
      <c r="D806" s="4">
        <v>27</v>
      </c>
      <c r="E806" s="2">
        <f t="shared" si="281"/>
        <v>8.1000000000000014</v>
      </c>
      <c r="F806" s="4">
        <v>3</v>
      </c>
      <c r="G806" s="2">
        <f t="shared" si="285"/>
        <v>0.30000000000000004</v>
      </c>
      <c r="H806" s="9">
        <f t="shared" si="283"/>
        <v>8.1000000000000014</v>
      </c>
      <c r="I806" s="168"/>
      <c r="J806" s="168"/>
      <c r="K806" s="168"/>
      <c r="L806" s="168"/>
      <c r="M806" s="168"/>
      <c r="N806" s="168"/>
    </row>
    <row r="807" spans="1:14" x14ac:dyDescent="0.25">
      <c r="A807" s="2"/>
      <c r="B807" s="2"/>
      <c r="C807" s="2"/>
      <c r="D807" s="2"/>
      <c r="E807" s="66">
        <f>SUM(E800:E806)</f>
        <v>6838.2</v>
      </c>
      <c r="F807" s="2"/>
      <c r="G807" s="2"/>
      <c r="H807" s="88">
        <f>SUM(H800:H806)</f>
        <v>6838.2</v>
      </c>
      <c r="I807" s="168"/>
      <c r="J807" s="168"/>
      <c r="K807" s="168"/>
      <c r="L807" s="168"/>
      <c r="M807" s="168"/>
      <c r="N807" s="168"/>
    </row>
    <row r="808" spans="1:14" x14ac:dyDescent="0.25">
      <c r="A808" s="3" t="s">
        <v>50</v>
      </c>
      <c r="B808" s="2"/>
      <c r="C808" s="2"/>
      <c r="D808" s="2"/>
      <c r="E808" s="3">
        <f>E807/100</f>
        <v>68.382000000000005</v>
      </c>
      <c r="F808" s="2"/>
      <c r="G808" s="2"/>
      <c r="H808" s="70">
        <f>H807/100</f>
        <v>68.382000000000005</v>
      </c>
      <c r="I808" s="168"/>
      <c r="J808" s="168"/>
      <c r="K808" s="168"/>
      <c r="L808" s="168"/>
      <c r="M808" s="168"/>
      <c r="N808" s="168"/>
    </row>
    <row r="809" spans="1:14" x14ac:dyDescent="0.25">
      <c r="A809" s="28" t="s">
        <v>123</v>
      </c>
      <c r="B809" s="35">
        <v>50</v>
      </c>
      <c r="C809" s="29">
        <v>5</v>
      </c>
      <c r="D809" s="29">
        <v>103</v>
      </c>
      <c r="E809" s="35">
        <f>D809*C809/100</f>
        <v>5.15</v>
      </c>
      <c r="F809" s="35">
        <v>50</v>
      </c>
      <c r="G809" s="29">
        <v>5</v>
      </c>
      <c r="H809" s="36">
        <f>G809*D809/100</f>
        <v>5.15</v>
      </c>
      <c r="I809" s="168"/>
      <c r="J809" s="168"/>
      <c r="K809" s="168"/>
      <c r="L809" s="168"/>
      <c r="M809" s="168"/>
      <c r="N809" s="168"/>
    </row>
    <row r="810" spans="1:14" ht="15.75" thickBot="1" x14ac:dyDescent="0.3">
      <c r="A810" s="23" t="s">
        <v>56</v>
      </c>
      <c r="B810" s="4"/>
      <c r="C810" s="4"/>
      <c r="D810" s="4">
        <v>117</v>
      </c>
      <c r="E810" s="22">
        <f>C810*D810/100</f>
        <v>0</v>
      </c>
      <c r="F810" s="22">
        <v>20</v>
      </c>
      <c r="G810" s="4">
        <v>2</v>
      </c>
      <c r="H810" s="24">
        <f>G810*D810/100</f>
        <v>2.34</v>
      </c>
      <c r="I810" s="168"/>
      <c r="J810" s="168"/>
      <c r="K810" s="168"/>
      <c r="L810" s="168"/>
      <c r="M810" s="168"/>
      <c r="N810" s="168"/>
    </row>
    <row r="811" spans="1:14" ht="15.75" thickBot="1" x14ac:dyDescent="0.3">
      <c r="A811" s="111" t="s">
        <v>50</v>
      </c>
      <c r="B811" s="65"/>
      <c r="C811" s="65"/>
      <c r="D811" s="65"/>
      <c r="E811" s="112">
        <f>E809+E808+E798+E793+E787+E775</f>
        <v>143.56790000000001</v>
      </c>
      <c r="F811" s="113"/>
      <c r="G811" s="113"/>
      <c r="H811" s="114">
        <f>H810+H809+H798+H793+H787+H775+H808</f>
        <v>153.36799999999999</v>
      </c>
      <c r="I811" s="168"/>
      <c r="J811" s="168"/>
      <c r="K811" s="168"/>
      <c r="L811" s="168"/>
      <c r="M811" s="168"/>
      <c r="N811" s="168"/>
    </row>
    <row r="812" spans="1:14" ht="16.5" thickBot="1" x14ac:dyDescent="0.3">
      <c r="A812" s="377" t="s">
        <v>166</v>
      </c>
      <c r="B812" s="378"/>
      <c r="C812" s="378"/>
      <c r="D812" s="378"/>
      <c r="E812" s="378"/>
      <c r="F812" s="378"/>
      <c r="G812" s="378"/>
      <c r="H812" s="379"/>
      <c r="I812" s="168"/>
      <c r="J812" s="168"/>
      <c r="K812" s="168"/>
      <c r="L812" s="168"/>
      <c r="M812" s="168"/>
      <c r="N812" s="168"/>
    </row>
    <row r="813" spans="1:14" x14ac:dyDescent="0.25">
      <c r="A813" s="359" t="s">
        <v>15</v>
      </c>
      <c r="B813" s="365" t="s">
        <v>86</v>
      </c>
      <c r="C813" s="365"/>
      <c r="D813" s="365"/>
      <c r="E813" s="365"/>
      <c r="F813" s="365" t="s">
        <v>85</v>
      </c>
      <c r="G813" s="365"/>
      <c r="H813" s="366"/>
      <c r="I813" s="168"/>
      <c r="J813" s="168"/>
      <c r="K813" s="168"/>
      <c r="L813" s="168"/>
      <c r="M813" s="168"/>
      <c r="N813" s="168"/>
    </row>
    <row r="814" spans="1:14" ht="30.75" thickBot="1" x14ac:dyDescent="0.3">
      <c r="A814" s="359"/>
      <c r="B814" s="16" t="s">
        <v>73</v>
      </c>
      <c r="C814" s="44" t="s">
        <v>5</v>
      </c>
      <c r="D814" s="44" t="s">
        <v>6</v>
      </c>
      <c r="E814" s="44" t="s">
        <v>13</v>
      </c>
      <c r="F814" s="16" t="s">
        <v>73</v>
      </c>
      <c r="G814" s="44" t="s">
        <v>14</v>
      </c>
      <c r="H814" s="45" t="s">
        <v>13</v>
      </c>
      <c r="I814" s="168"/>
      <c r="J814" s="168"/>
      <c r="K814" s="168"/>
      <c r="L814" s="168"/>
      <c r="M814" s="168"/>
      <c r="N814" s="168"/>
    </row>
    <row r="815" spans="1:14" x14ac:dyDescent="0.25">
      <c r="A815" s="47" t="s">
        <v>212</v>
      </c>
      <c r="B815" s="37">
        <v>200</v>
      </c>
      <c r="C815" s="37"/>
      <c r="D815" s="37"/>
      <c r="E815" s="37"/>
      <c r="F815" s="37">
        <v>250</v>
      </c>
      <c r="G815" s="37"/>
      <c r="H815" s="38"/>
      <c r="I815" s="168"/>
      <c r="J815" s="168"/>
      <c r="K815" s="168"/>
      <c r="L815" s="168"/>
      <c r="M815" s="168"/>
      <c r="N815" s="168"/>
    </row>
    <row r="816" spans="1:14" x14ac:dyDescent="0.25">
      <c r="A816" s="8" t="s">
        <v>77</v>
      </c>
      <c r="B816" s="2">
        <v>100</v>
      </c>
      <c r="C816" s="2">
        <f>B816*0.1</f>
        <v>10</v>
      </c>
      <c r="D816" s="2">
        <v>74</v>
      </c>
      <c r="E816" s="2">
        <f>C816*D816</f>
        <v>740</v>
      </c>
      <c r="F816" s="2">
        <v>125</v>
      </c>
      <c r="G816" s="2">
        <f>F816*0.1</f>
        <v>12.5</v>
      </c>
      <c r="H816" s="9">
        <f>G816*D816</f>
        <v>925</v>
      </c>
      <c r="I816" s="168"/>
      <c r="J816" s="168"/>
      <c r="K816" s="168"/>
      <c r="L816" s="168"/>
      <c r="M816" s="168"/>
      <c r="N816" s="168"/>
    </row>
    <row r="817" spans="1:14" x14ac:dyDescent="0.25">
      <c r="A817" s="8" t="s">
        <v>2</v>
      </c>
      <c r="B817" s="2">
        <v>6</v>
      </c>
      <c r="C817" s="2">
        <f t="shared" ref="C817:C819" si="286">B817*0.1</f>
        <v>0.60000000000000009</v>
      </c>
      <c r="D817" s="2">
        <v>85.8</v>
      </c>
      <c r="E817" s="2">
        <f t="shared" ref="E817:E819" si="287">C817*D817</f>
        <v>51.480000000000004</v>
      </c>
      <c r="F817" s="2">
        <v>8</v>
      </c>
      <c r="G817" s="2">
        <f t="shared" ref="G817:G819" si="288">F817*0.1</f>
        <v>0.8</v>
      </c>
      <c r="H817" s="9">
        <f t="shared" ref="H817:H819" si="289">G817*D817</f>
        <v>68.64</v>
      </c>
      <c r="I817" s="168"/>
      <c r="J817" s="168"/>
      <c r="K817" s="168"/>
      <c r="L817" s="168"/>
      <c r="M817" s="168"/>
      <c r="N817" s="168"/>
    </row>
    <row r="818" spans="1:14" x14ac:dyDescent="0.25">
      <c r="A818" s="8" t="s">
        <v>213</v>
      </c>
      <c r="B818" s="2">
        <v>31</v>
      </c>
      <c r="C818" s="2">
        <f t="shared" si="286"/>
        <v>3.1</v>
      </c>
      <c r="D818" s="2">
        <v>57</v>
      </c>
      <c r="E818" s="2">
        <f t="shared" si="287"/>
        <v>176.70000000000002</v>
      </c>
      <c r="F818" s="2">
        <v>39</v>
      </c>
      <c r="G818" s="2">
        <f t="shared" si="288"/>
        <v>3.9000000000000004</v>
      </c>
      <c r="H818" s="9">
        <f t="shared" si="289"/>
        <v>222.3</v>
      </c>
      <c r="I818" s="168"/>
      <c r="J818" s="168"/>
      <c r="K818" s="168"/>
      <c r="L818" s="168"/>
      <c r="M818" s="168"/>
      <c r="N818" s="168"/>
    </row>
    <row r="819" spans="1:14" x14ac:dyDescent="0.25">
      <c r="A819" s="8" t="s">
        <v>68</v>
      </c>
      <c r="B819" s="2">
        <v>10</v>
      </c>
      <c r="C819" s="2">
        <f t="shared" si="286"/>
        <v>1</v>
      </c>
      <c r="D819" s="2">
        <v>620</v>
      </c>
      <c r="E819" s="2">
        <f t="shared" si="287"/>
        <v>620</v>
      </c>
      <c r="F819" s="2">
        <v>10</v>
      </c>
      <c r="G819" s="2">
        <f t="shared" si="288"/>
        <v>1</v>
      </c>
      <c r="H819" s="9">
        <f t="shared" si="289"/>
        <v>620</v>
      </c>
      <c r="I819" s="168"/>
      <c r="J819" s="168"/>
      <c r="K819" s="168"/>
      <c r="L819" s="168"/>
      <c r="M819" s="168"/>
      <c r="N819" s="168"/>
    </row>
    <row r="820" spans="1:14" x14ac:dyDescent="0.25">
      <c r="A820" s="8" t="s">
        <v>7</v>
      </c>
      <c r="B820" s="2"/>
      <c r="C820" s="2"/>
      <c r="D820" s="2"/>
      <c r="E820" s="2">
        <f>SUM(E816:E819)</f>
        <v>1588.18</v>
      </c>
      <c r="F820" s="2"/>
      <c r="G820" s="2"/>
      <c r="H820" s="9">
        <f>SUM(H816:H819)</f>
        <v>1835.94</v>
      </c>
      <c r="I820" s="168"/>
      <c r="J820" s="168"/>
      <c r="K820" s="168"/>
      <c r="L820" s="168"/>
      <c r="M820" s="168"/>
      <c r="N820" s="168"/>
    </row>
    <row r="821" spans="1:14" ht="15.75" thickBot="1" x14ac:dyDescent="0.3">
      <c r="A821" s="12" t="s">
        <v>8</v>
      </c>
      <c r="B821" s="13"/>
      <c r="C821" s="13"/>
      <c r="D821" s="13"/>
      <c r="E821" s="41">
        <f>E820/100</f>
        <v>15.8818</v>
      </c>
      <c r="F821" s="13"/>
      <c r="G821" s="13"/>
      <c r="H821" s="53">
        <f>H820/100</f>
        <v>18.359400000000001</v>
      </c>
      <c r="I821" s="168"/>
      <c r="J821" s="168"/>
      <c r="K821" s="168"/>
      <c r="L821" s="168"/>
      <c r="M821" s="168"/>
      <c r="N821" s="168"/>
    </row>
    <row r="822" spans="1:14" ht="15.75" thickBot="1" x14ac:dyDescent="0.3">
      <c r="A822" s="51" t="s">
        <v>209</v>
      </c>
      <c r="B822" s="50">
        <v>10</v>
      </c>
      <c r="C822" s="49">
        <f>B822*0.1</f>
        <v>1</v>
      </c>
      <c r="D822" s="49">
        <v>590</v>
      </c>
      <c r="E822" s="50">
        <f>D822*C822/100</f>
        <v>5.9</v>
      </c>
      <c r="F822" s="50">
        <v>10</v>
      </c>
      <c r="G822" s="49">
        <f>F822*0.1</f>
        <v>1</v>
      </c>
      <c r="H822" s="52">
        <f>G822*D822/100</f>
        <v>5.9</v>
      </c>
      <c r="I822" s="168"/>
      <c r="J822" s="168"/>
      <c r="K822" s="168"/>
      <c r="L822" s="168"/>
      <c r="M822" s="168"/>
      <c r="N822" s="168"/>
    </row>
    <row r="823" spans="1:14" ht="15.75" thickBot="1" x14ac:dyDescent="0.3">
      <c r="A823" s="92" t="s">
        <v>39</v>
      </c>
      <c r="B823" s="84">
        <v>40</v>
      </c>
      <c r="C823" s="83">
        <f>B823*100/40</f>
        <v>100</v>
      </c>
      <c r="D823" s="83">
        <v>11</v>
      </c>
      <c r="E823" s="84">
        <f>D823*C823/100</f>
        <v>11</v>
      </c>
      <c r="F823" s="84">
        <v>40</v>
      </c>
      <c r="G823" s="83">
        <f>F823*100/40</f>
        <v>100</v>
      </c>
      <c r="H823" s="93">
        <f>E823</f>
        <v>11</v>
      </c>
      <c r="I823" s="168"/>
      <c r="J823" s="168"/>
      <c r="K823" s="168"/>
      <c r="L823" s="168"/>
      <c r="M823" s="168"/>
      <c r="N823" s="168"/>
    </row>
    <row r="824" spans="1:14" ht="15.75" thickBot="1" x14ac:dyDescent="0.3">
      <c r="A824" s="5" t="s">
        <v>123</v>
      </c>
      <c r="B824" s="62">
        <v>50</v>
      </c>
      <c r="C824" s="6">
        <v>5</v>
      </c>
      <c r="D824" s="6">
        <v>103</v>
      </c>
      <c r="E824" s="37">
        <f>D824*C824/100</f>
        <v>5.15</v>
      </c>
      <c r="F824" s="62">
        <v>50</v>
      </c>
      <c r="G824" s="6">
        <v>5</v>
      </c>
      <c r="H824" s="38">
        <f>G824*D824/100</f>
        <v>5.15</v>
      </c>
      <c r="I824" s="168"/>
      <c r="J824" s="168"/>
      <c r="K824" s="168"/>
      <c r="L824" s="168"/>
      <c r="M824" s="168"/>
      <c r="N824" s="168"/>
    </row>
    <row r="825" spans="1:14" x14ac:dyDescent="0.25">
      <c r="A825" s="47" t="s">
        <v>113</v>
      </c>
      <c r="B825" s="37">
        <v>200</v>
      </c>
      <c r="C825" s="37"/>
      <c r="D825" s="37"/>
      <c r="E825" s="37"/>
      <c r="F825" s="37">
        <v>200</v>
      </c>
      <c r="G825" s="6"/>
      <c r="H825" s="7"/>
      <c r="I825" s="168"/>
      <c r="J825" s="168"/>
      <c r="K825" s="168"/>
      <c r="L825" s="168"/>
      <c r="M825" s="168"/>
      <c r="N825" s="168"/>
    </row>
    <row r="826" spans="1:14" x14ac:dyDescent="0.25">
      <c r="A826" s="64" t="s">
        <v>134</v>
      </c>
      <c r="B826" s="2">
        <v>1</v>
      </c>
      <c r="C826" s="2">
        <v>0.1</v>
      </c>
      <c r="D826" s="2">
        <v>650</v>
      </c>
      <c r="E826" s="2">
        <f>D826*C826</f>
        <v>65</v>
      </c>
      <c r="F826" s="2">
        <v>1</v>
      </c>
      <c r="G826" s="2">
        <v>0.1</v>
      </c>
      <c r="H826" s="9">
        <f>G826*D826</f>
        <v>65</v>
      </c>
      <c r="I826" s="168"/>
      <c r="J826" s="168"/>
      <c r="K826" s="168"/>
      <c r="L826" s="168"/>
      <c r="M826" s="168"/>
      <c r="N826" s="168"/>
    </row>
    <row r="827" spans="1:14" x14ac:dyDescent="0.25">
      <c r="A827" s="8" t="s">
        <v>2</v>
      </c>
      <c r="B827" s="2">
        <v>15</v>
      </c>
      <c r="C827" s="2">
        <v>1.5</v>
      </c>
      <c r="D827" s="2">
        <v>85.8</v>
      </c>
      <c r="E827" s="2">
        <f>D827*C827</f>
        <v>128.69999999999999</v>
      </c>
      <c r="F827" s="2">
        <v>15</v>
      </c>
      <c r="G827" s="2">
        <v>1.5</v>
      </c>
      <c r="H827" s="9">
        <f>G827*D827</f>
        <v>128.69999999999999</v>
      </c>
      <c r="I827" s="168"/>
      <c r="J827" s="168"/>
      <c r="K827" s="168"/>
      <c r="L827" s="168"/>
    </row>
    <row r="828" spans="1:14" x14ac:dyDescent="0.25">
      <c r="A828" s="8"/>
      <c r="B828" s="2"/>
      <c r="C828" s="2"/>
      <c r="D828" s="2"/>
      <c r="E828" s="2">
        <f>SUM(E826:E827)</f>
        <v>193.7</v>
      </c>
      <c r="F828" s="2"/>
      <c r="G828" s="2"/>
      <c r="H828" s="2">
        <f t="shared" ref="H828" si="290">SUM(H826:H827)</f>
        <v>193.7</v>
      </c>
    </row>
    <row r="829" spans="1:14" ht="15.75" thickBot="1" x14ac:dyDescent="0.3">
      <c r="A829" s="12"/>
      <c r="B829" s="13"/>
      <c r="C829" s="13"/>
      <c r="D829" s="13"/>
      <c r="E829" s="32">
        <f>E828/100</f>
        <v>1.9369999999999998</v>
      </c>
      <c r="F829" s="32"/>
      <c r="G829" s="32"/>
      <c r="H829" s="33">
        <f>H828/100</f>
        <v>1.9369999999999998</v>
      </c>
    </row>
    <row r="830" spans="1:14" ht="15.75" thickBot="1" x14ac:dyDescent="0.3">
      <c r="A830" s="21" t="s">
        <v>50</v>
      </c>
      <c r="B830" s="11"/>
      <c r="C830" s="11"/>
      <c r="D830" s="11"/>
      <c r="E830" s="26">
        <f>E821+E822+E823+E824+E829</f>
        <v>39.8688</v>
      </c>
      <c r="F830" s="11"/>
      <c r="G830" s="11"/>
      <c r="H830" s="42">
        <f>H821+H822+H823+H824+H829</f>
        <v>42.346399999999996</v>
      </c>
    </row>
    <row r="831" spans="1:14" x14ac:dyDescent="0.25">
      <c r="A831" s="362" t="s">
        <v>16</v>
      </c>
      <c r="B831" s="363" t="s">
        <v>86</v>
      </c>
      <c r="C831" s="363"/>
      <c r="D831" s="363"/>
      <c r="E831" s="363"/>
      <c r="F831" s="363" t="s">
        <v>85</v>
      </c>
      <c r="G831" s="363"/>
      <c r="H831" s="364"/>
    </row>
    <row r="832" spans="1:14" ht="30.75" thickBot="1" x14ac:dyDescent="0.3">
      <c r="A832" s="359"/>
      <c r="B832" s="16" t="s">
        <v>73</v>
      </c>
      <c r="C832" s="44" t="s">
        <v>5</v>
      </c>
      <c r="D832" s="44" t="s">
        <v>6</v>
      </c>
      <c r="E832" s="44" t="s">
        <v>13</v>
      </c>
      <c r="F832" s="16" t="s">
        <v>73</v>
      </c>
      <c r="G832" s="44" t="s">
        <v>14</v>
      </c>
      <c r="H832" s="45" t="s">
        <v>13</v>
      </c>
    </row>
    <row r="833" spans="1:12" x14ac:dyDescent="0.25">
      <c r="A833" s="46" t="s">
        <v>69</v>
      </c>
      <c r="B833" s="37">
        <v>60</v>
      </c>
      <c r="C833" s="37"/>
      <c r="D833" s="37"/>
      <c r="E833" s="37"/>
      <c r="F833" s="37">
        <v>100</v>
      </c>
      <c r="G833" s="6"/>
      <c r="H833" s="7"/>
    </row>
    <row r="834" spans="1:12" ht="15.75" thickBot="1" x14ac:dyDescent="0.3">
      <c r="A834" s="14" t="s">
        <v>205</v>
      </c>
      <c r="B834" s="4">
        <v>70</v>
      </c>
      <c r="C834" s="4">
        <f>B834*0.1</f>
        <v>7</v>
      </c>
      <c r="D834" s="4">
        <v>170</v>
      </c>
      <c r="E834" s="4">
        <f>D834*C834/100</f>
        <v>11.9</v>
      </c>
      <c r="F834" s="4">
        <v>120</v>
      </c>
      <c r="G834" s="4">
        <f>F834*0.1</f>
        <v>12</v>
      </c>
      <c r="H834" s="4">
        <f>G834*D834/100</f>
        <v>20.399999999999999</v>
      </c>
    </row>
    <row r="835" spans="1:12" x14ac:dyDescent="0.25">
      <c r="A835" s="47" t="s">
        <v>146</v>
      </c>
      <c r="B835" s="37">
        <v>250</v>
      </c>
      <c r="C835" s="37"/>
      <c r="D835" s="37"/>
      <c r="E835" s="37"/>
      <c r="F835" s="37">
        <v>250</v>
      </c>
      <c r="G835" s="6"/>
      <c r="H835" s="7"/>
    </row>
    <row r="836" spans="1:12" x14ac:dyDescent="0.25">
      <c r="A836" s="8" t="s">
        <v>17</v>
      </c>
      <c r="B836" s="2">
        <v>23.1</v>
      </c>
      <c r="C836" s="2">
        <f>B836*100/1000</f>
        <v>2.31</v>
      </c>
      <c r="D836" s="2">
        <v>69</v>
      </c>
      <c r="E836" s="2">
        <f>D836*C836</f>
        <v>159.39000000000001</v>
      </c>
      <c r="F836" s="2">
        <v>23.1</v>
      </c>
      <c r="G836" s="2">
        <f>F836*0.1</f>
        <v>2.31</v>
      </c>
      <c r="H836" s="9">
        <f>G836*D836</f>
        <v>159.39000000000001</v>
      </c>
    </row>
    <row r="837" spans="1:12" x14ac:dyDescent="0.25">
      <c r="A837" s="8" t="s">
        <v>18</v>
      </c>
      <c r="B837" s="2">
        <v>15</v>
      </c>
      <c r="C837" s="2">
        <f t="shared" ref="C837:C847" si="291">B837*100/1000</f>
        <v>1.5</v>
      </c>
      <c r="D837" s="2">
        <v>49</v>
      </c>
      <c r="E837" s="2">
        <f t="shared" ref="E837:E847" si="292">D837*C837</f>
        <v>73.5</v>
      </c>
      <c r="F837" s="2">
        <v>15</v>
      </c>
      <c r="G837" s="2">
        <f t="shared" ref="G837:G847" si="293">F837*0.1</f>
        <v>1.5</v>
      </c>
      <c r="H837" s="9">
        <f t="shared" ref="H837:H847" si="294">G837*D837</f>
        <v>73.5</v>
      </c>
    </row>
    <row r="838" spans="1:12" x14ac:dyDescent="0.25">
      <c r="A838" s="8" t="s">
        <v>19</v>
      </c>
      <c r="B838" s="2">
        <v>15</v>
      </c>
      <c r="C838" s="2">
        <f t="shared" si="291"/>
        <v>1.5</v>
      </c>
      <c r="D838" s="2">
        <v>72</v>
      </c>
      <c r="E838" s="2">
        <f t="shared" si="292"/>
        <v>108</v>
      </c>
      <c r="F838" s="2">
        <v>15</v>
      </c>
      <c r="G838" s="2">
        <f t="shared" si="293"/>
        <v>1.5</v>
      </c>
      <c r="H838" s="9">
        <f t="shared" si="294"/>
        <v>108</v>
      </c>
    </row>
    <row r="839" spans="1:12" x14ac:dyDescent="0.25">
      <c r="A839" s="8" t="s">
        <v>20</v>
      </c>
      <c r="B839" s="2">
        <v>54</v>
      </c>
      <c r="C839" s="2">
        <f t="shared" si="291"/>
        <v>5.4</v>
      </c>
      <c r="D839" s="2">
        <v>69</v>
      </c>
      <c r="E839" s="2">
        <f t="shared" si="292"/>
        <v>372.6</v>
      </c>
      <c r="F839" s="2">
        <v>54</v>
      </c>
      <c r="G839" s="2">
        <f t="shared" si="293"/>
        <v>5.4</v>
      </c>
      <c r="H839" s="9">
        <f t="shared" si="294"/>
        <v>372.6</v>
      </c>
    </row>
    <row r="840" spans="1:12" x14ac:dyDescent="0.25">
      <c r="A840" s="8" t="s">
        <v>2</v>
      </c>
      <c r="B840" s="2">
        <v>2.2999999999999998</v>
      </c>
      <c r="C840" s="2">
        <f t="shared" si="291"/>
        <v>0.22999999999999998</v>
      </c>
      <c r="D840" s="2">
        <v>85.8</v>
      </c>
      <c r="E840" s="2">
        <f t="shared" si="292"/>
        <v>19.733999999999998</v>
      </c>
      <c r="F840" s="2">
        <v>2.2999999999999998</v>
      </c>
      <c r="G840" s="2">
        <f t="shared" si="293"/>
        <v>0.22999999999999998</v>
      </c>
      <c r="H840" s="9">
        <f t="shared" si="294"/>
        <v>19.733999999999998</v>
      </c>
    </row>
    <row r="841" spans="1:12" x14ac:dyDescent="0.25">
      <c r="A841" s="8" t="s">
        <v>67</v>
      </c>
      <c r="B841" s="2">
        <v>4.5</v>
      </c>
      <c r="C841" s="2">
        <f t="shared" si="291"/>
        <v>0.45</v>
      </c>
      <c r="D841" s="2">
        <v>138</v>
      </c>
      <c r="E841" s="2">
        <f t="shared" si="292"/>
        <v>62.1</v>
      </c>
      <c r="F841" s="2">
        <v>4.5</v>
      </c>
      <c r="G841" s="2">
        <f t="shared" si="293"/>
        <v>0.45</v>
      </c>
      <c r="H841" s="9">
        <f t="shared" si="294"/>
        <v>62.1</v>
      </c>
      <c r="I841" s="168"/>
      <c r="J841" s="168"/>
      <c r="K841" s="168"/>
      <c r="L841" s="168"/>
    </row>
    <row r="842" spans="1:12" x14ac:dyDescent="0.25">
      <c r="A842" s="8" t="s">
        <v>1</v>
      </c>
      <c r="B842" s="2">
        <v>3</v>
      </c>
      <c r="C842" s="2">
        <f t="shared" si="291"/>
        <v>0.3</v>
      </c>
      <c r="D842" s="2">
        <v>27</v>
      </c>
      <c r="E842" s="2">
        <f t="shared" si="292"/>
        <v>8.1</v>
      </c>
      <c r="F842" s="2">
        <v>3</v>
      </c>
      <c r="G842" s="2">
        <f t="shared" si="293"/>
        <v>0.30000000000000004</v>
      </c>
      <c r="H842" s="9">
        <f t="shared" si="294"/>
        <v>8.1000000000000014</v>
      </c>
      <c r="I842" s="168"/>
      <c r="J842" s="168"/>
      <c r="K842" s="168"/>
      <c r="L842" s="168"/>
    </row>
    <row r="843" spans="1:12" x14ac:dyDescent="0.25">
      <c r="A843" s="8" t="s">
        <v>22</v>
      </c>
      <c r="B843" s="2">
        <v>10</v>
      </c>
      <c r="C843" s="2">
        <f t="shared" si="291"/>
        <v>1</v>
      </c>
      <c r="D843" s="2">
        <v>196</v>
      </c>
      <c r="E843" s="2">
        <f t="shared" si="292"/>
        <v>196</v>
      </c>
      <c r="F843" s="2">
        <v>10</v>
      </c>
      <c r="G843" s="2">
        <f t="shared" si="293"/>
        <v>1</v>
      </c>
      <c r="H843" s="9">
        <f t="shared" si="294"/>
        <v>196</v>
      </c>
      <c r="I843" s="168"/>
      <c r="J843" s="168"/>
      <c r="K843" s="168"/>
      <c r="L843" s="168"/>
    </row>
    <row r="844" spans="1:12" x14ac:dyDescent="0.25">
      <c r="A844" s="8" t="s">
        <v>24</v>
      </c>
      <c r="B844" s="2">
        <v>40</v>
      </c>
      <c r="C844" s="2">
        <f t="shared" si="291"/>
        <v>4</v>
      </c>
      <c r="D844" s="2">
        <v>729</v>
      </c>
      <c r="E844" s="2">
        <f t="shared" si="292"/>
        <v>2916</v>
      </c>
      <c r="F844" s="2">
        <v>40</v>
      </c>
      <c r="G844" s="2">
        <f t="shared" si="293"/>
        <v>4</v>
      </c>
      <c r="H844" s="9">
        <f t="shared" si="294"/>
        <v>2916</v>
      </c>
      <c r="I844" s="168"/>
      <c r="J844" s="168"/>
      <c r="K844" s="168"/>
      <c r="L844" s="168"/>
    </row>
    <row r="845" spans="1:12" x14ac:dyDescent="0.25">
      <c r="A845" s="8" t="s">
        <v>25</v>
      </c>
      <c r="B845" s="2">
        <v>12.5</v>
      </c>
      <c r="C845" s="2">
        <f t="shared" si="291"/>
        <v>1.25</v>
      </c>
      <c r="D845" s="2">
        <v>49</v>
      </c>
      <c r="E845" s="2">
        <f t="shared" si="292"/>
        <v>61.25</v>
      </c>
      <c r="F845" s="2">
        <v>12.5</v>
      </c>
      <c r="G845" s="2">
        <f t="shared" si="293"/>
        <v>1.25</v>
      </c>
      <c r="H845" s="9">
        <f t="shared" si="294"/>
        <v>61.25</v>
      </c>
      <c r="I845" s="168"/>
      <c r="J845" s="168"/>
      <c r="K845" s="168"/>
      <c r="L845" s="168"/>
    </row>
    <row r="846" spans="1:12" x14ac:dyDescent="0.25">
      <c r="A846" s="8" t="s">
        <v>147</v>
      </c>
      <c r="B846" s="2">
        <v>10</v>
      </c>
      <c r="C846" s="2">
        <f t="shared" si="291"/>
        <v>1</v>
      </c>
      <c r="D846" s="2">
        <v>240</v>
      </c>
      <c r="E846" s="2">
        <f t="shared" si="292"/>
        <v>240</v>
      </c>
      <c r="F846" s="2">
        <v>10</v>
      </c>
      <c r="G846" s="2">
        <f t="shared" si="293"/>
        <v>1</v>
      </c>
      <c r="H846" s="9">
        <f t="shared" si="294"/>
        <v>240</v>
      </c>
      <c r="I846" s="168"/>
      <c r="J846" s="168"/>
      <c r="K846" s="168"/>
      <c r="L846" s="168"/>
    </row>
    <row r="847" spans="1:12" x14ac:dyDescent="0.25">
      <c r="A847" s="8" t="s">
        <v>148</v>
      </c>
      <c r="B847" s="2">
        <v>6.5</v>
      </c>
      <c r="C847" s="2">
        <f t="shared" si="291"/>
        <v>0.65</v>
      </c>
      <c r="D847" s="2">
        <v>132</v>
      </c>
      <c r="E847" s="2">
        <f t="shared" si="292"/>
        <v>85.8</v>
      </c>
      <c r="F847" s="2">
        <v>6.5</v>
      </c>
      <c r="G847" s="2">
        <f t="shared" si="293"/>
        <v>0.65</v>
      </c>
      <c r="H847" s="9">
        <f t="shared" si="294"/>
        <v>85.8</v>
      </c>
      <c r="I847" s="168"/>
      <c r="J847" s="168"/>
      <c r="K847" s="168"/>
      <c r="L847" s="168"/>
    </row>
    <row r="848" spans="1:12" ht="15.75" thickBot="1" x14ac:dyDescent="0.3">
      <c r="A848" s="14"/>
      <c r="B848" s="4"/>
      <c r="C848" s="4"/>
      <c r="D848" s="4"/>
      <c r="E848" s="4">
        <f>SUM(E836:E847)</f>
        <v>4302.4740000000002</v>
      </c>
      <c r="F848" s="4"/>
      <c r="G848" s="4"/>
      <c r="H848" s="15">
        <f>SUM(H836:H847)</f>
        <v>4302.4740000000002</v>
      </c>
      <c r="I848" s="168"/>
      <c r="J848" s="168"/>
      <c r="K848" s="168"/>
      <c r="L848" s="168"/>
    </row>
    <row r="849" spans="1:12" ht="15.75" thickBot="1" x14ac:dyDescent="0.3">
      <c r="A849" s="96"/>
      <c r="B849" s="49"/>
      <c r="C849" s="49"/>
      <c r="D849" s="49"/>
      <c r="E849" s="50">
        <v>30.37</v>
      </c>
      <c r="F849" s="50"/>
      <c r="G849" s="50"/>
      <c r="H849" s="52">
        <v>30.37</v>
      </c>
      <c r="I849" s="168"/>
      <c r="J849" s="168"/>
      <c r="K849" s="168"/>
      <c r="L849" s="168"/>
    </row>
    <row r="850" spans="1:12" x14ac:dyDescent="0.25">
      <c r="A850" s="5" t="s">
        <v>27</v>
      </c>
      <c r="B850" s="37">
        <v>150</v>
      </c>
      <c r="C850" s="37"/>
      <c r="D850" s="37"/>
      <c r="E850" s="37"/>
      <c r="F850" s="37">
        <v>180</v>
      </c>
      <c r="G850" s="6"/>
      <c r="H850" s="7"/>
      <c r="I850" s="168"/>
      <c r="J850" s="168"/>
      <c r="K850" s="168"/>
      <c r="L850" s="168"/>
    </row>
    <row r="851" spans="1:12" x14ac:dyDescent="0.25">
      <c r="A851" s="8" t="s">
        <v>27</v>
      </c>
      <c r="B851" s="2">
        <v>60</v>
      </c>
      <c r="C851" s="2">
        <f>B851*0.1</f>
        <v>6</v>
      </c>
      <c r="D851" s="2">
        <v>90</v>
      </c>
      <c r="E851" s="2">
        <f>D851*C851</f>
        <v>540</v>
      </c>
      <c r="F851" s="2">
        <v>71.400000000000006</v>
      </c>
      <c r="G851" s="2">
        <f>F851*0.1</f>
        <v>7.1400000000000006</v>
      </c>
      <c r="H851" s="9">
        <f>G851*D851</f>
        <v>642.6</v>
      </c>
      <c r="I851" s="168"/>
      <c r="J851" s="168"/>
      <c r="K851" s="168"/>
      <c r="L851" s="168"/>
    </row>
    <row r="852" spans="1:12" x14ac:dyDescent="0.25">
      <c r="A852" s="8" t="s">
        <v>1</v>
      </c>
      <c r="B852" s="2">
        <v>2</v>
      </c>
      <c r="C852" s="2">
        <f t="shared" ref="C852:C853" si="295">B852*0.1</f>
        <v>0.2</v>
      </c>
      <c r="D852" s="2">
        <v>27</v>
      </c>
      <c r="E852" s="2">
        <f t="shared" ref="E852:E853" si="296">D852*C852</f>
        <v>5.4</v>
      </c>
      <c r="F852" s="2">
        <v>3</v>
      </c>
      <c r="G852" s="2">
        <f t="shared" ref="G852:G853" si="297">F852*0.1</f>
        <v>0.30000000000000004</v>
      </c>
      <c r="H852" s="9">
        <f t="shared" ref="H852:H853" si="298">G852*D852</f>
        <v>8.1000000000000014</v>
      </c>
      <c r="I852" s="168"/>
      <c r="J852" s="168"/>
      <c r="K852" s="168"/>
      <c r="L852" s="168"/>
    </row>
    <row r="853" spans="1:12" x14ac:dyDescent="0.25">
      <c r="A853" s="8" t="s">
        <v>68</v>
      </c>
      <c r="B853" s="2">
        <v>6</v>
      </c>
      <c r="C853" s="2">
        <f t="shared" si="295"/>
        <v>0.60000000000000009</v>
      </c>
      <c r="D853" s="2">
        <v>620</v>
      </c>
      <c r="E853" s="2">
        <f t="shared" si="296"/>
        <v>372.00000000000006</v>
      </c>
      <c r="F853" s="2">
        <v>7.6</v>
      </c>
      <c r="G853" s="2">
        <f t="shared" si="297"/>
        <v>0.76</v>
      </c>
      <c r="H853" s="9">
        <f t="shared" si="298"/>
        <v>471.2</v>
      </c>
      <c r="I853" s="168"/>
      <c r="J853" s="168"/>
      <c r="K853" s="168"/>
      <c r="L853" s="168"/>
    </row>
    <row r="854" spans="1:12" x14ac:dyDescent="0.25">
      <c r="A854" s="8"/>
      <c r="B854" s="2"/>
      <c r="C854" s="2"/>
      <c r="D854" s="2"/>
      <c r="E854" s="2">
        <f>SUM(E851:E853)</f>
        <v>917.40000000000009</v>
      </c>
      <c r="F854" s="2"/>
      <c r="G854" s="2"/>
      <c r="H854" s="9">
        <f>SUM(H851:H853)</f>
        <v>1121.9000000000001</v>
      </c>
      <c r="I854" s="168"/>
      <c r="J854" s="168"/>
      <c r="K854" s="168"/>
      <c r="L854" s="168"/>
    </row>
    <row r="855" spans="1:12" ht="15.75" thickBot="1" x14ac:dyDescent="0.3">
      <c r="A855" s="12"/>
      <c r="B855" s="13"/>
      <c r="C855" s="13"/>
      <c r="D855" s="13"/>
      <c r="E855" s="41">
        <f>E854/100</f>
        <v>9.1740000000000013</v>
      </c>
      <c r="F855" s="13"/>
      <c r="G855" s="13"/>
      <c r="H855" s="53">
        <f>H854/100</f>
        <v>11.219000000000001</v>
      </c>
      <c r="I855" s="168"/>
      <c r="J855" s="168"/>
      <c r="K855" s="168"/>
      <c r="L855" s="168"/>
    </row>
    <row r="856" spans="1:12" x14ac:dyDescent="0.25">
      <c r="A856" s="28" t="s">
        <v>155</v>
      </c>
      <c r="B856" s="35">
        <v>200</v>
      </c>
      <c r="C856" s="35"/>
      <c r="D856" s="35"/>
      <c r="E856" s="35"/>
      <c r="F856" s="35">
        <v>200</v>
      </c>
      <c r="G856" s="29"/>
      <c r="H856" s="61"/>
      <c r="I856" s="168"/>
      <c r="J856" s="168"/>
      <c r="K856" s="168"/>
      <c r="L856" s="168"/>
    </row>
    <row r="857" spans="1:12" x14ac:dyDescent="0.25">
      <c r="A857" s="8" t="s">
        <v>134</v>
      </c>
      <c r="B857" s="2">
        <v>1</v>
      </c>
      <c r="C857" s="2">
        <f>B857*0.1</f>
        <v>0.1</v>
      </c>
      <c r="D857" s="2">
        <v>650</v>
      </c>
      <c r="E857" s="2">
        <f>D857*C857</f>
        <v>65</v>
      </c>
      <c r="F857" s="2">
        <f>B857</f>
        <v>1</v>
      </c>
      <c r="G857" s="2">
        <f>F857*0.1</f>
        <v>0.1</v>
      </c>
      <c r="H857" s="9">
        <f>G857*D857</f>
        <v>65</v>
      </c>
      <c r="I857" s="168"/>
      <c r="J857" s="168"/>
      <c r="K857" s="168"/>
      <c r="L857" s="168"/>
    </row>
    <row r="858" spans="1:12" x14ac:dyDescent="0.25">
      <c r="A858" s="8" t="s">
        <v>28</v>
      </c>
      <c r="B858" s="2">
        <v>7</v>
      </c>
      <c r="C858" s="2">
        <f t="shared" ref="C858:C859" si="299">B858*0.1</f>
        <v>0.70000000000000007</v>
      </c>
      <c r="D858" s="2">
        <v>179</v>
      </c>
      <c r="E858" s="2">
        <f t="shared" ref="E858:E859" si="300">D858*C858</f>
        <v>125.30000000000001</v>
      </c>
      <c r="F858" s="2">
        <f t="shared" ref="F858:F859" si="301">B858</f>
        <v>7</v>
      </c>
      <c r="G858" s="2">
        <f t="shared" ref="G858:G859" si="302">F858*0.1</f>
        <v>0.70000000000000007</v>
      </c>
      <c r="H858" s="9">
        <f t="shared" ref="H858:H859" si="303">G858*D858</f>
        <v>125.30000000000001</v>
      </c>
      <c r="I858" s="168"/>
      <c r="J858" s="168"/>
      <c r="K858" s="168"/>
      <c r="L858" s="168"/>
    </row>
    <row r="859" spans="1:12" x14ac:dyDescent="0.25">
      <c r="A859" s="8" t="s">
        <v>2</v>
      </c>
      <c r="B859" s="2">
        <v>11</v>
      </c>
      <c r="C859" s="2">
        <f t="shared" si="299"/>
        <v>1.1000000000000001</v>
      </c>
      <c r="D859" s="2">
        <v>85.8</v>
      </c>
      <c r="E859" s="2">
        <f t="shared" si="300"/>
        <v>94.38000000000001</v>
      </c>
      <c r="F859" s="2">
        <f t="shared" si="301"/>
        <v>11</v>
      </c>
      <c r="G859" s="2">
        <f t="shared" si="302"/>
        <v>1.1000000000000001</v>
      </c>
      <c r="H859" s="9">
        <f t="shared" si="303"/>
        <v>94.38000000000001</v>
      </c>
      <c r="I859" s="168"/>
      <c r="J859" s="168"/>
      <c r="K859" s="168"/>
      <c r="L859" s="168"/>
    </row>
    <row r="860" spans="1:12" ht="15.75" thickBot="1" x14ac:dyDescent="0.3">
      <c r="A860" s="4"/>
      <c r="B860" s="4"/>
      <c r="C860" s="4"/>
      <c r="D860" s="22"/>
      <c r="E860" s="79">
        <f>E857+E858+E859</f>
        <v>284.68</v>
      </c>
      <c r="F860" s="79"/>
      <c r="G860" s="79"/>
      <c r="H860" s="79">
        <f>SUM(H857:H859)</f>
        <v>284.68</v>
      </c>
      <c r="I860" s="168"/>
      <c r="J860" s="168"/>
      <c r="K860" s="168"/>
      <c r="L860" s="168"/>
    </row>
    <row r="861" spans="1:12" ht="15.75" thickBot="1" x14ac:dyDescent="0.3">
      <c r="A861" s="51"/>
      <c r="B861" s="50"/>
      <c r="C861" s="50"/>
      <c r="D861" s="50"/>
      <c r="E861" s="50">
        <f>E860/100</f>
        <v>2.8468</v>
      </c>
      <c r="F861" s="50"/>
      <c r="G861" s="50"/>
      <c r="H861" s="52">
        <f>H860/100</f>
        <v>2.8468</v>
      </c>
      <c r="I861" s="168"/>
      <c r="J861" s="168"/>
      <c r="K861" s="168"/>
      <c r="L861" s="168"/>
    </row>
    <row r="862" spans="1:12" ht="29.25" x14ac:dyDescent="0.25">
      <c r="A862" s="47" t="s">
        <v>185</v>
      </c>
      <c r="B862" s="54" t="s">
        <v>139</v>
      </c>
      <c r="C862" s="54"/>
      <c r="D862" s="54"/>
      <c r="E862" s="54"/>
      <c r="F862" s="54" t="s">
        <v>139</v>
      </c>
      <c r="G862" s="6"/>
      <c r="H862" s="7"/>
    </row>
    <row r="863" spans="1:12" x14ac:dyDescent="0.25">
      <c r="A863" s="8" t="s">
        <v>48</v>
      </c>
      <c r="B863" s="2">
        <v>95</v>
      </c>
      <c r="C863" s="2">
        <f>B863*0.1</f>
        <v>9.5</v>
      </c>
      <c r="D863" s="2">
        <v>300</v>
      </c>
      <c r="E863" s="2">
        <f>D863*C863</f>
        <v>2850</v>
      </c>
      <c r="F863" s="2">
        <f>B863</f>
        <v>95</v>
      </c>
      <c r="G863" s="2">
        <f>F863*0.1</f>
        <v>9.5</v>
      </c>
      <c r="H863" s="9">
        <f>G863*D863</f>
        <v>2850</v>
      </c>
    </row>
    <row r="864" spans="1:12" x14ac:dyDescent="0.25">
      <c r="A864" s="8" t="s">
        <v>10</v>
      </c>
      <c r="B864" s="2">
        <v>11.8</v>
      </c>
      <c r="C864" s="2">
        <f t="shared" ref="C864:C869" si="304">B864*0.1</f>
        <v>1.1800000000000002</v>
      </c>
      <c r="D864" s="2">
        <v>62</v>
      </c>
      <c r="E864" s="2">
        <f t="shared" ref="E864:E869" si="305">D864*C864</f>
        <v>73.160000000000011</v>
      </c>
      <c r="F864" s="2">
        <f t="shared" ref="F864:F870" si="306">B864</f>
        <v>11.8</v>
      </c>
      <c r="G864" s="2">
        <f t="shared" ref="G864:G869" si="307">F864*0.1</f>
        <v>1.1800000000000002</v>
      </c>
      <c r="H864" s="9">
        <f t="shared" ref="H864:H869" si="308">G864*D864</f>
        <v>73.160000000000011</v>
      </c>
    </row>
    <row r="865" spans="1:12" x14ac:dyDescent="0.25">
      <c r="A865" s="8" t="s">
        <v>4</v>
      </c>
      <c r="B865" s="2">
        <v>4.9000000000000004</v>
      </c>
      <c r="C865" s="2">
        <f t="shared" si="304"/>
        <v>0.49000000000000005</v>
      </c>
      <c r="D865" s="2">
        <v>620</v>
      </c>
      <c r="E865" s="2">
        <f t="shared" si="305"/>
        <v>303.8</v>
      </c>
      <c r="F865" s="2">
        <f t="shared" si="306"/>
        <v>4.9000000000000004</v>
      </c>
      <c r="G865" s="2">
        <f t="shared" si="307"/>
        <v>0.49000000000000005</v>
      </c>
      <c r="H865" s="9">
        <f t="shared" si="308"/>
        <v>303.8</v>
      </c>
    </row>
    <row r="866" spans="1:12" x14ac:dyDescent="0.25">
      <c r="A866" s="8" t="s">
        <v>21</v>
      </c>
      <c r="B866" s="2">
        <v>8.6</v>
      </c>
      <c r="C866" s="2">
        <f t="shared" si="304"/>
        <v>0.86</v>
      </c>
      <c r="D866" s="2">
        <v>138</v>
      </c>
      <c r="E866" s="2">
        <f t="shared" si="305"/>
        <v>118.67999999999999</v>
      </c>
      <c r="F866" s="2">
        <f t="shared" si="306"/>
        <v>8.6</v>
      </c>
      <c r="G866" s="2">
        <f t="shared" si="307"/>
        <v>0.86</v>
      </c>
      <c r="H866" s="9">
        <f t="shared" si="308"/>
        <v>118.67999999999999</v>
      </c>
    </row>
    <row r="867" spans="1:12" x14ac:dyDescent="0.25">
      <c r="A867" s="8" t="s">
        <v>1</v>
      </c>
      <c r="B867" s="2">
        <v>2</v>
      </c>
      <c r="C867" s="2">
        <f t="shared" si="304"/>
        <v>0.2</v>
      </c>
      <c r="D867" s="2">
        <v>27</v>
      </c>
      <c r="E867" s="2">
        <f t="shared" si="305"/>
        <v>5.4</v>
      </c>
      <c r="F867" s="2">
        <f t="shared" si="306"/>
        <v>2</v>
      </c>
      <c r="G867" s="2">
        <f t="shared" si="307"/>
        <v>0.2</v>
      </c>
      <c r="H867" s="9">
        <f t="shared" si="308"/>
        <v>5.4</v>
      </c>
    </row>
    <row r="868" spans="1:12" x14ac:dyDescent="0.25">
      <c r="A868" s="8" t="s">
        <v>22</v>
      </c>
      <c r="B868" s="2">
        <v>5</v>
      </c>
      <c r="C868" s="2">
        <f t="shared" si="304"/>
        <v>0.5</v>
      </c>
      <c r="D868" s="2">
        <v>196</v>
      </c>
      <c r="E868" s="2">
        <f t="shared" si="305"/>
        <v>98</v>
      </c>
      <c r="F868" s="2">
        <f t="shared" si="306"/>
        <v>5</v>
      </c>
      <c r="G868" s="2">
        <f t="shared" si="307"/>
        <v>0.5</v>
      </c>
      <c r="H868" s="9">
        <f t="shared" si="308"/>
        <v>98</v>
      </c>
    </row>
    <row r="869" spans="1:12" x14ac:dyDescent="0.25">
      <c r="A869" s="8" t="s">
        <v>26</v>
      </c>
      <c r="B869" s="2">
        <v>2.5</v>
      </c>
      <c r="C869" s="2">
        <f t="shared" si="304"/>
        <v>0.25</v>
      </c>
      <c r="D869" s="2">
        <v>30</v>
      </c>
      <c r="E869" s="2">
        <f t="shared" si="305"/>
        <v>7.5</v>
      </c>
      <c r="F869" s="2">
        <f t="shared" si="306"/>
        <v>2.5</v>
      </c>
      <c r="G869" s="2">
        <f t="shared" si="307"/>
        <v>0.25</v>
      </c>
      <c r="H869" s="9">
        <f t="shared" si="308"/>
        <v>7.5</v>
      </c>
    </row>
    <row r="870" spans="1:12" ht="15.75" thickBot="1" x14ac:dyDescent="0.3">
      <c r="A870" s="14"/>
      <c r="B870" s="4"/>
      <c r="C870" s="4"/>
      <c r="D870" s="4"/>
      <c r="E870" s="4">
        <f>SUM(E863:E869)</f>
        <v>3456.54</v>
      </c>
      <c r="F870" s="2">
        <f t="shared" si="306"/>
        <v>0</v>
      </c>
      <c r="G870" s="4"/>
      <c r="H870" s="15">
        <f>SUM(H863:H869)</f>
        <v>3456.54</v>
      </c>
    </row>
    <row r="871" spans="1:12" ht="15.75" thickBot="1" x14ac:dyDescent="0.3">
      <c r="A871" s="51"/>
      <c r="B871" s="50"/>
      <c r="C871" s="50"/>
      <c r="D871" s="50"/>
      <c r="E871" s="97">
        <f>E870/100</f>
        <v>34.565399999999997</v>
      </c>
      <c r="F871" s="50"/>
      <c r="G871" s="50"/>
      <c r="H871" s="95">
        <f>H870/100</f>
        <v>34.565399999999997</v>
      </c>
    </row>
    <row r="872" spans="1:12" ht="15.75" thickBot="1" x14ac:dyDescent="0.3">
      <c r="A872" s="5" t="s">
        <v>55</v>
      </c>
      <c r="B872" s="37">
        <v>50</v>
      </c>
      <c r="C872" s="6">
        <v>5</v>
      </c>
      <c r="D872" s="6">
        <v>62</v>
      </c>
      <c r="E872" s="37">
        <f>D872*C872/100</f>
        <v>3.1</v>
      </c>
      <c r="F872" s="37">
        <v>50</v>
      </c>
      <c r="G872" s="6">
        <v>5</v>
      </c>
      <c r="H872" s="38">
        <f>G872*D872/100</f>
        <v>3.1</v>
      </c>
    </row>
    <row r="873" spans="1:12" ht="15.75" thickBot="1" x14ac:dyDescent="0.3">
      <c r="A873" s="23" t="s">
        <v>56</v>
      </c>
      <c r="B873" s="4">
        <v>20</v>
      </c>
      <c r="C873" s="4">
        <v>2</v>
      </c>
      <c r="D873" s="4">
        <v>117</v>
      </c>
      <c r="E873" s="84">
        <f>D873*C873/100</f>
        <v>2.34</v>
      </c>
      <c r="F873" s="22">
        <v>20</v>
      </c>
      <c r="G873" s="4">
        <v>2</v>
      </c>
      <c r="H873" s="24">
        <f>G873*D873/100</f>
        <v>2.34</v>
      </c>
    </row>
    <row r="874" spans="1:12" ht="15.75" thickBot="1" x14ac:dyDescent="0.3">
      <c r="A874" s="111" t="s">
        <v>50</v>
      </c>
      <c r="B874" s="65"/>
      <c r="C874" s="65"/>
      <c r="D874" s="65"/>
      <c r="E874" s="112">
        <f>E873+E872+E871+E861+E855+E849+E834</f>
        <v>94.296199999999999</v>
      </c>
      <c r="F874" s="113"/>
      <c r="G874" s="113"/>
      <c r="H874" s="114">
        <f>H873+H872+H871+H861+H855+H849+H834</f>
        <v>104.84119999999999</v>
      </c>
    </row>
    <row r="875" spans="1:12" ht="15.75" x14ac:dyDescent="0.25">
      <c r="A875" s="370" t="s">
        <v>167</v>
      </c>
      <c r="B875" s="371"/>
      <c r="C875" s="371"/>
      <c r="D875" s="371"/>
      <c r="E875" s="371"/>
      <c r="F875" s="371"/>
      <c r="G875" s="371"/>
      <c r="H875" s="372"/>
    </row>
    <row r="876" spans="1:12" x14ac:dyDescent="0.25">
      <c r="A876" s="359" t="s">
        <v>15</v>
      </c>
      <c r="B876" s="365" t="s">
        <v>86</v>
      </c>
      <c r="C876" s="365"/>
      <c r="D876" s="365"/>
      <c r="E876" s="365"/>
      <c r="F876" s="365" t="s">
        <v>85</v>
      </c>
      <c r="G876" s="365"/>
      <c r="H876" s="366"/>
    </row>
    <row r="877" spans="1:12" ht="30.75" thickBot="1" x14ac:dyDescent="0.3">
      <c r="A877" s="359"/>
      <c r="B877" s="16" t="s">
        <v>73</v>
      </c>
      <c r="C877" s="44" t="s">
        <v>5</v>
      </c>
      <c r="D877" s="44" t="s">
        <v>6</v>
      </c>
      <c r="E877" s="44" t="s">
        <v>13</v>
      </c>
      <c r="F877" s="16" t="s">
        <v>73</v>
      </c>
      <c r="G877" s="44" t="s">
        <v>14</v>
      </c>
      <c r="H877" s="45" t="s">
        <v>13</v>
      </c>
      <c r="I877" s="168"/>
      <c r="J877" s="168"/>
      <c r="K877" s="168"/>
      <c r="L877" s="168"/>
    </row>
    <row r="878" spans="1:12" ht="29.25" x14ac:dyDescent="0.25">
      <c r="A878" s="47" t="s">
        <v>94</v>
      </c>
      <c r="B878" s="54" t="s">
        <v>29</v>
      </c>
      <c r="C878" s="59"/>
      <c r="D878" s="59"/>
      <c r="E878" s="59"/>
      <c r="F878" s="54" t="s">
        <v>152</v>
      </c>
      <c r="G878" s="6"/>
      <c r="H878" s="7"/>
      <c r="I878" s="168"/>
      <c r="J878" s="168"/>
      <c r="K878" s="168"/>
      <c r="L878" s="168"/>
    </row>
    <row r="879" spans="1:12" x14ac:dyDescent="0.25">
      <c r="A879" s="8" t="s">
        <v>30</v>
      </c>
      <c r="B879" s="2">
        <v>122</v>
      </c>
      <c r="C879" s="2">
        <f>B879*0.1</f>
        <v>12.200000000000001</v>
      </c>
      <c r="D879" s="2">
        <v>359</v>
      </c>
      <c r="E879" s="2">
        <f t="shared" ref="E879:E884" si="309">D879*C879</f>
        <v>4379.8</v>
      </c>
      <c r="F879" s="2">
        <f>B879</f>
        <v>122</v>
      </c>
      <c r="G879" s="2">
        <f>F879*0.1</f>
        <v>12.200000000000001</v>
      </c>
      <c r="H879" s="9">
        <f>G879*D879</f>
        <v>4379.8</v>
      </c>
      <c r="I879" s="168"/>
      <c r="J879" s="168"/>
      <c r="K879" s="168"/>
      <c r="L879" s="168"/>
    </row>
    <row r="880" spans="1:12" x14ac:dyDescent="0.25">
      <c r="A880" s="8" t="s">
        <v>31</v>
      </c>
      <c r="B880" s="2">
        <v>11.5</v>
      </c>
      <c r="C880" s="2">
        <v>1</v>
      </c>
      <c r="D880" s="2">
        <v>57</v>
      </c>
      <c r="E880" s="2">
        <f t="shared" si="309"/>
        <v>57</v>
      </c>
      <c r="F880" s="2">
        <f t="shared" ref="F880:F883" si="310">B880</f>
        <v>11.5</v>
      </c>
      <c r="G880" s="2">
        <f t="shared" ref="G880:G881" si="311">F880*0.1</f>
        <v>1.1500000000000001</v>
      </c>
      <c r="H880" s="9">
        <f t="shared" ref="H880:H884" si="312">G880*D880</f>
        <v>65.550000000000011</v>
      </c>
      <c r="I880" s="168"/>
      <c r="J880" s="168"/>
      <c r="K880" s="168"/>
      <c r="L880" s="168"/>
    </row>
    <row r="881" spans="1:20" x14ac:dyDescent="0.25">
      <c r="A881" s="8" t="s">
        <v>12</v>
      </c>
      <c r="B881" s="2">
        <v>8.6999999999999993</v>
      </c>
      <c r="C881" s="2">
        <v>1</v>
      </c>
      <c r="D881" s="2">
        <v>85.8</v>
      </c>
      <c r="E881" s="2">
        <f t="shared" si="309"/>
        <v>85.8</v>
      </c>
      <c r="F881" s="2">
        <f t="shared" si="310"/>
        <v>8.6999999999999993</v>
      </c>
      <c r="G881" s="2">
        <f t="shared" si="311"/>
        <v>0.87</v>
      </c>
      <c r="H881" s="9">
        <f t="shared" si="312"/>
        <v>74.646000000000001</v>
      </c>
      <c r="I881" s="168"/>
      <c r="J881" s="168"/>
      <c r="K881" s="168"/>
      <c r="L881" s="168"/>
    </row>
    <row r="882" spans="1:20" x14ac:dyDescent="0.25">
      <c r="A882" s="8" t="s">
        <v>39</v>
      </c>
      <c r="B882" s="2">
        <v>3.5</v>
      </c>
      <c r="C882" s="2">
        <f>B882*100/40</f>
        <v>8.75</v>
      </c>
      <c r="D882" s="2">
        <v>11</v>
      </c>
      <c r="E882" s="2">
        <f t="shared" si="309"/>
        <v>96.25</v>
      </c>
      <c r="F882" s="2">
        <f t="shared" si="310"/>
        <v>3.5</v>
      </c>
      <c r="G882" s="2">
        <v>10</v>
      </c>
      <c r="H882" s="9">
        <f t="shared" si="312"/>
        <v>110</v>
      </c>
      <c r="I882" s="168"/>
      <c r="J882" s="168"/>
      <c r="K882" s="168"/>
      <c r="L882" s="168"/>
    </row>
    <row r="883" spans="1:20" x14ac:dyDescent="0.25">
      <c r="A883" s="8" t="s">
        <v>68</v>
      </c>
      <c r="B883" s="2">
        <v>5.5</v>
      </c>
      <c r="C883" s="2">
        <f>B883*0.1</f>
        <v>0.55000000000000004</v>
      </c>
      <c r="D883" s="2">
        <v>620</v>
      </c>
      <c r="E883" s="2">
        <f t="shared" si="309"/>
        <v>341</v>
      </c>
      <c r="F883" s="2">
        <f t="shared" si="310"/>
        <v>5.5</v>
      </c>
      <c r="G883" s="2">
        <f>F883*0.1</f>
        <v>0.55000000000000004</v>
      </c>
      <c r="H883" s="9">
        <f t="shared" si="312"/>
        <v>341</v>
      </c>
      <c r="I883" s="168"/>
      <c r="J883" s="168"/>
      <c r="K883" s="168"/>
      <c r="L883" s="168"/>
    </row>
    <row r="884" spans="1:20" x14ac:dyDescent="0.25">
      <c r="A884" s="8" t="s">
        <v>95</v>
      </c>
      <c r="B884" s="2">
        <v>31</v>
      </c>
      <c r="C884" s="2">
        <v>3.1</v>
      </c>
      <c r="D884" s="2">
        <v>335</v>
      </c>
      <c r="E884" s="2">
        <f t="shared" si="309"/>
        <v>1038.5</v>
      </c>
      <c r="F884" s="2">
        <v>51</v>
      </c>
      <c r="G884" s="2">
        <f>F884*0.1</f>
        <v>5.1000000000000005</v>
      </c>
      <c r="H884" s="9">
        <f t="shared" si="312"/>
        <v>1708.5000000000002</v>
      </c>
      <c r="I884" s="168"/>
      <c r="J884" s="168"/>
      <c r="K884" s="168"/>
      <c r="L884" s="168"/>
    </row>
    <row r="885" spans="1:20" x14ac:dyDescent="0.25">
      <c r="A885" s="8"/>
      <c r="B885" s="2"/>
      <c r="C885" s="2"/>
      <c r="D885" s="2"/>
      <c r="E885" s="2">
        <f>SUM(E879:E884)</f>
        <v>5998.35</v>
      </c>
      <c r="F885" s="2"/>
      <c r="G885" s="2"/>
      <c r="H885" s="9">
        <f>SUM(H879:H884)</f>
        <v>6679.4960000000001</v>
      </c>
      <c r="I885" s="168"/>
      <c r="J885" s="168"/>
      <c r="K885" s="168"/>
      <c r="L885" s="168"/>
    </row>
    <row r="886" spans="1:20" ht="15.75" thickBot="1" x14ac:dyDescent="0.3">
      <c r="A886" s="12"/>
      <c r="B886" s="13"/>
      <c r="C886" s="13"/>
      <c r="D886" s="13"/>
      <c r="E886" s="32">
        <f>E885/100</f>
        <v>59.983500000000006</v>
      </c>
      <c r="F886" s="13"/>
      <c r="G886" s="13"/>
      <c r="H886" s="53">
        <f>H885/100</f>
        <v>66.794960000000003</v>
      </c>
      <c r="I886" s="168"/>
      <c r="J886" s="168"/>
      <c r="K886" s="168"/>
      <c r="L886" s="168"/>
    </row>
    <row r="887" spans="1:20" x14ac:dyDescent="0.25">
      <c r="A887" s="5" t="s">
        <v>123</v>
      </c>
      <c r="B887" s="37">
        <v>50</v>
      </c>
      <c r="C887" s="6">
        <v>5</v>
      </c>
      <c r="D887" s="6">
        <v>103</v>
      </c>
      <c r="E887" s="37">
        <f>D887*C887/100</f>
        <v>5.15</v>
      </c>
      <c r="F887" s="37">
        <v>50</v>
      </c>
      <c r="G887" s="6">
        <v>5</v>
      </c>
      <c r="H887" s="38">
        <f>G887*D887/100</f>
        <v>5.15</v>
      </c>
      <c r="I887" s="168"/>
      <c r="J887" s="168"/>
      <c r="K887" s="168"/>
      <c r="L887" s="168"/>
    </row>
    <row r="888" spans="1:20" x14ac:dyDescent="0.25">
      <c r="A888" s="10" t="s">
        <v>51</v>
      </c>
      <c r="B888" s="3">
        <v>200</v>
      </c>
      <c r="C888" s="3"/>
      <c r="D888" s="3"/>
      <c r="E888" s="3"/>
      <c r="F888" s="3">
        <v>200</v>
      </c>
      <c r="G888" s="2"/>
      <c r="H888" s="9"/>
      <c r="I888" s="168"/>
      <c r="J888" s="168"/>
      <c r="K888" s="168"/>
      <c r="L888" s="168"/>
    </row>
    <row r="889" spans="1:20" x14ac:dyDescent="0.25">
      <c r="A889" s="8" t="s">
        <v>134</v>
      </c>
      <c r="B889" s="2">
        <v>1</v>
      </c>
      <c r="C889" s="2">
        <f>B889*0.1</f>
        <v>0.1</v>
      </c>
      <c r="D889" s="2">
        <v>650</v>
      </c>
      <c r="E889" s="2">
        <f>D889*C889</f>
        <v>65</v>
      </c>
      <c r="F889" s="2">
        <v>1</v>
      </c>
      <c r="G889" s="2">
        <f>C889</f>
        <v>0.1</v>
      </c>
      <c r="H889" s="2">
        <f>G889*D889</f>
        <v>65</v>
      </c>
      <c r="I889" s="168"/>
      <c r="J889" s="168"/>
      <c r="K889" s="168"/>
      <c r="L889" s="168"/>
      <c r="M889" s="168"/>
      <c r="N889" s="168"/>
      <c r="O889" s="168"/>
      <c r="P889" s="168"/>
      <c r="Q889" s="168"/>
    </row>
    <row r="890" spans="1:20" x14ac:dyDescent="0.25">
      <c r="A890" s="8" t="s">
        <v>2</v>
      </c>
      <c r="B890" s="2">
        <v>11</v>
      </c>
      <c r="C890" s="2">
        <f t="shared" ref="C890" si="313">B890*0.1</f>
        <v>1.1000000000000001</v>
      </c>
      <c r="D890" s="2">
        <v>85.8</v>
      </c>
      <c r="E890" s="2">
        <f>D890*C890</f>
        <v>94.38000000000001</v>
      </c>
      <c r="F890" s="2">
        <v>11</v>
      </c>
      <c r="G890" s="2">
        <f t="shared" ref="G890" si="314">C890</f>
        <v>1.1000000000000001</v>
      </c>
      <c r="H890" s="2">
        <f t="shared" ref="H890" si="315">G890*D890</f>
        <v>94.38000000000001</v>
      </c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</row>
    <row r="891" spans="1:20" x14ac:dyDescent="0.25">
      <c r="A891" s="8"/>
      <c r="B891" s="2"/>
      <c r="C891" s="2"/>
      <c r="D891" s="2"/>
      <c r="E891" s="2">
        <f>SUM(E889:E890)</f>
        <v>159.38</v>
      </c>
      <c r="F891" s="2"/>
      <c r="G891" s="2"/>
      <c r="H891" s="2">
        <f>SUM(H889:H890)</f>
        <v>159.38</v>
      </c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</row>
    <row r="892" spans="1:20" x14ac:dyDescent="0.25">
      <c r="A892" s="23"/>
      <c r="B892" s="4"/>
      <c r="C892" s="4"/>
      <c r="D892" s="4"/>
      <c r="E892" s="22">
        <f>E891/100</f>
        <v>1.5937999999999999</v>
      </c>
      <c r="F892" s="4"/>
      <c r="G892" s="4"/>
      <c r="H892" s="24">
        <f>H891/100</f>
        <v>1.5937999999999999</v>
      </c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</row>
    <row r="893" spans="1:20" ht="15.75" thickBot="1" x14ac:dyDescent="0.3">
      <c r="A893" s="76" t="s">
        <v>122</v>
      </c>
      <c r="B893" s="74">
        <v>300</v>
      </c>
      <c r="C893" s="74">
        <f>B893*100/1000</f>
        <v>30</v>
      </c>
      <c r="D893" s="74">
        <v>250</v>
      </c>
      <c r="E893" s="75">
        <f>D893*C893/100</f>
        <v>75</v>
      </c>
      <c r="F893" s="74">
        <v>300</v>
      </c>
      <c r="G893" s="74">
        <v>20</v>
      </c>
      <c r="H893" s="116">
        <f>G893*D893/100</f>
        <v>50</v>
      </c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</row>
    <row r="894" spans="1:20" ht="15.75" thickBot="1" x14ac:dyDescent="0.3">
      <c r="A894" s="51" t="s">
        <v>50</v>
      </c>
      <c r="B894" s="49"/>
      <c r="C894" s="49"/>
      <c r="D894" s="49"/>
      <c r="E894" s="50">
        <f>E893+E892+E887+E886</f>
        <v>141.72730000000001</v>
      </c>
      <c r="F894" s="49"/>
      <c r="G894" s="49"/>
      <c r="H894" s="95">
        <f>H893+H892+H887+H886</f>
        <v>123.53876</v>
      </c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</row>
    <row r="895" spans="1:20" x14ac:dyDescent="0.25">
      <c r="A895" s="358" t="s">
        <v>16</v>
      </c>
      <c r="B895" s="360" t="s">
        <v>86</v>
      </c>
      <c r="C895" s="360"/>
      <c r="D895" s="360"/>
      <c r="E895" s="360"/>
      <c r="F895" s="360" t="s">
        <v>85</v>
      </c>
      <c r="G895" s="360"/>
      <c r="H895" s="361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</row>
    <row r="896" spans="1:20" ht="30" x14ac:dyDescent="0.25">
      <c r="A896" s="359"/>
      <c r="B896" s="16" t="s">
        <v>73</v>
      </c>
      <c r="C896" s="44" t="s">
        <v>5</v>
      </c>
      <c r="D896" s="44" t="s">
        <v>6</v>
      </c>
      <c r="E896" s="44" t="s">
        <v>13</v>
      </c>
      <c r="F896" s="16" t="s">
        <v>73</v>
      </c>
      <c r="G896" s="44" t="s">
        <v>14</v>
      </c>
      <c r="H896" s="45" t="s">
        <v>13</v>
      </c>
      <c r="I896" s="168"/>
      <c r="J896" s="168"/>
      <c r="K896" s="168"/>
      <c r="L896" s="168"/>
      <c r="R896" s="168"/>
      <c r="S896" s="168"/>
      <c r="T896" s="168"/>
    </row>
    <row r="897" spans="1:12" ht="28.5" customHeight="1" x14ac:dyDescent="0.25">
      <c r="A897" s="172" t="s">
        <v>214</v>
      </c>
      <c r="B897" s="189">
        <v>60</v>
      </c>
      <c r="C897" s="189"/>
      <c r="D897" s="189"/>
      <c r="E897" s="189"/>
      <c r="F897" s="189">
        <v>100</v>
      </c>
      <c r="G897" s="189"/>
      <c r="H897" s="152"/>
      <c r="I897" s="168"/>
      <c r="J897" s="168"/>
      <c r="K897" s="168"/>
      <c r="L897" s="168"/>
    </row>
    <row r="898" spans="1:12" x14ac:dyDescent="0.25">
      <c r="A898" s="198" t="s">
        <v>20</v>
      </c>
      <c r="B898" s="191">
        <v>77</v>
      </c>
      <c r="C898" s="191">
        <f>B898*100/1000</f>
        <v>7.7</v>
      </c>
      <c r="D898" s="191">
        <v>69</v>
      </c>
      <c r="E898" s="191">
        <f>D898*C898</f>
        <v>531.30000000000007</v>
      </c>
      <c r="F898" s="191">
        <v>129</v>
      </c>
      <c r="G898" s="191">
        <f>F898*0.1</f>
        <v>12.9</v>
      </c>
      <c r="H898" s="16">
        <f>G898*D898</f>
        <v>890.1</v>
      </c>
      <c r="I898" s="168"/>
      <c r="J898" s="168"/>
      <c r="K898" s="168"/>
      <c r="L898" s="168"/>
    </row>
    <row r="899" spans="1:12" x14ac:dyDescent="0.25">
      <c r="A899" s="198" t="s">
        <v>160</v>
      </c>
      <c r="B899" s="191">
        <v>20.399999999999999</v>
      </c>
      <c r="C899" s="191">
        <f t="shared" ref="C899:C901" si="316">B899*100/1000</f>
        <v>2.0399999999999996</v>
      </c>
      <c r="D899" s="191">
        <v>198</v>
      </c>
      <c r="E899" s="191">
        <f t="shared" ref="E899:E901" si="317">D899*C899</f>
        <v>403.9199999999999</v>
      </c>
      <c r="F899" s="191">
        <v>34</v>
      </c>
      <c r="G899" s="191">
        <f t="shared" ref="G899:G901" si="318">F899*0.1</f>
        <v>3.4000000000000004</v>
      </c>
      <c r="H899" s="16">
        <f t="shared" ref="H899:H901" si="319">G899*D899</f>
        <v>673.2</v>
      </c>
      <c r="I899" s="168"/>
      <c r="J899" s="168"/>
      <c r="K899" s="168"/>
      <c r="L899" s="168"/>
    </row>
    <row r="900" spans="1:12" x14ac:dyDescent="0.25">
      <c r="A900" s="198" t="s">
        <v>25</v>
      </c>
      <c r="B900" s="191">
        <v>3.8</v>
      </c>
      <c r="C900" s="191">
        <f t="shared" si="316"/>
        <v>0.38</v>
      </c>
      <c r="D900" s="191">
        <v>49</v>
      </c>
      <c r="E900" s="191">
        <f t="shared" si="317"/>
        <v>18.62</v>
      </c>
      <c r="F900" s="191">
        <v>6.3</v>
      </c>
      <c r="G900" s="191">
        <f t="shared" si="318"/>
        <v>0.63</v>
      </c>
      <c r="H900" s="16">
        <f t="shared" si="319"/>
        <v>30.87</v>
      </c>
      <c r="I900" s="168"/>
      <c r="J900" s="168"/>
      <c r="K900" s="168"/>
      <c r="L900" s="168"/>
    </row>
    <row r="901" spans="1:12" x14ac:dyDescent="0.25">
      <c r="A901" s="198" t="s">
        <v>21</v>
      </c>
      <c r="B901" s="191">
        <v>3</v>
      </c>
      <c r="C901" s="191">
        <f t="shared" si="316"/>
        <v>0.3</v>
      </c>
      <c r="D901" s="191">
        <v>138</v>
      </c>
      <c r="E901" s="191">
        <f t="shared" si="317"/>
        <v>41.4</v>
      </c>
      <c r="F901" s="191">
        <v>4</v>
      </c>
      <c r="G901" s="191">
        <f t="shared" si="318"/>
        <v>0.4</v>
      </c>
      <c r="H901" s="16">
        <f t="shared" si="319"/>
        <v>55.2</v>
      </c>
      <c r="I901" s="168"/>
      <c r="J901" s="168"/>
      <c r="K901" s="168"/>
      <c r="L901" s="168"/>
    </row>
    <row r="902" spans="1:12" x14ac:dyDescent="0.25">
      <c r="A902" s="8"/>
      <c r="B902" s="2"/>
      <c r="C902" s="2"/>
      <c r="D902" s="2"/>
      <c r="E902" s="2">
        <f>SUM(E898:E901)</f>
        <v>995.24</v>
      </c>
      <c r="F902" s="2"/>
      <c r="G902" s="2"/>
      <c r="H902" s="9">
        <f>SUM(H898:H901)</f>
        <v>1649.3700000000001</v>
      </c>
      <c r="I902" s="168"/>
      <c r="J902" s="168"/>
      <c r="K902" s="168"/>
      <c r="L902" s="168"/>
    </row>
    <row r="903" spans="1:12" ht="15.75" thickBot="1" x14ac:dyDescent="0.3">
      <c r="A903" s="192"/>
      <c r="B903" s="29"/>
      <c r="C903" s="29"/>
      <c r="D903" s="29"/>
      <c r="E903" s="29">
        <f>E902/100</f>
        <v>9.9524000000000008</v>
      </c>
      <c r="F903" s="29"/>
      <c r="G903" s="29"/>
      <c r="H903" s="61">
        <f>H902/100</f>
        <v>16.4937</v>
      </c>
      <c r="I903" s="168"/>
      <c r="J903" s="168"/>
      <c r="K903" s="168"/>
      <c r="L903" s="168"/>
    </row>
    <row r="904" spans="1:12" ht="29.25" x14ac:dyDescent="0.25">
      <c r="A904" s="46" t="s">
        <v>89</v>
      </c>
      <c r="B904" s="37">
        <v>250</v>
      </c>
      <c r="C904" s="37"/>
      <c r="D904" s="37"/>
      <c r="E904" s="37"/>
      <c r="F904" s="37">
        <v>250</v>
      </c>
      <c r="G904" s="6"/>
      <c r="H904" s="7"/>
      <c r="I904" s="168"/>
      <c r="J904" s="168"/>
      <c r="K904" s="168"/>
      <c r="L904" s="168"/>
    </row>
    <row r="905" spans="1:12" x14ac:dyDescent="0.25">
      <c r="A905" s="8" t="s">
        <v>17</v>
      </c>
      <c r="B905" s="2">
        <v>70.400000000000006</v>
      </c>
      <c r="C905" s="2">
        <f>B905*0.1</f>
        <v>7.0400000000000009</v>
      </c>
      <c r="D905" s="2">
        <v>69</v>
      </c>
      <c r="E905" s="2">
        <f>D905*C905</f>
        <v>485.76000000000005</v>
      </c>
      <c r="F905" s="2">
        <f>B905</f>
        <v>70.400000000000006</v>
      </c>
      <c r="G905" s="2">
        <f t="shared" ref="G905:G911" si="320">C905</f>
        <v>7.0400000000000009</v>
      </c>
      <c r="H905" s="9">
        <f>G905*D905</f>
        <v>485.76000000000005</v>
      </c>
      <c r="I905" s="168"/>
      <c r="J905" s="168"/>
      <c r="K905" s="168"/>
      <c r="L905" s="168"/>
    </row>
    <row r="906" spans="1:12" x14ac:dyDescent="0.25">
      <c r="A906" s="8" t="s">
        <v>18</v>
      </c>
      <c r="B906" s="2">
        <v>60</v>
      </c>
      <c r="C906" s="2">
        <f t="shared" ref="C906:C912" si="321">B906*0.1</f>
        <v>6</v>
      </c>
      <c r="D906" s="2">
        <v>49</v>
      </c>
      <c r="E906" s="2">
        <f t="shared" ref="E906:E912" si="322">D906*C906</f>
        <v>294</v>
      </c>
      <c r="F906" s="2">
        <f t="shared" ref="F906:F912" si="323">B906</f>
        <v>60</v>
      </c>
      <c r="G906" s="2">
        <f t="shared" si="320"/>
        <v>6</v>
      </c>
      <c r="H906" s="9">
        <f t="shared" ref="H906:H912" si="324">G906*D906</f>
        <v>294</v>
      </c>
      <c r="I906" s="168"/>
      <c r="J906" s="168"/>
      <c r="K906" s="168"/>
      <c r="L906" s="168"/>
    </row>
    <row r="907" spans="1:12" x14ac:dyDescent="0.25">
      <c r="A907" s="8" t="s">
        <v>19</v>
      </c>
      <c r="B907" s="2">
        <v>15</v>
      </c>
      <c r="C907" s="2">
        <f t="shared" si="321"/>
        <v>1.5</v>
      </c>
      <c r="D907" s="2">
        <v>72</v>
      </c>
      <c r="E907" s="2">
        <f t="shared" si="322"/>
        <v>108</v>
      </c>
      <c r="F907" s="2">
        <f t="shared" si="323"/>
        <v>15</v>
      </c>
      <c r="G907" s="2">
        <f t="shared" si="320"/>
        <v>1.5</v>
      </c>
      <c r="H907" s="9">
        <f t="shared" si="324"/>
        <v>108</v>
      </c>
      <c r="I907" s="168"/>
      <c r="J907" s="168"/>
      <c r="K907" s="168"/>
      <c r="L907" s="168"/>
    </row>
    <row r="908" spans="1:12" x14ac:dyDescent="0.25">
      <c r="A908" s="8" t="s">
        <v>25</v>
      </c>
      <c r="B908" s="2">
        <v>13.5</v>
      </c>
      <c r="C908" s="2">
        <f t="shared" si="321"/>
        <v>1.35</v>
      </c>
      <c r="D908" s="2">
        <v>49</v>
      </c>
      <c r="E908" s="2">
        <f t="shared" si="322"/>
        <v>66.150000000000006</v>
      </c>
      <c r="F908" s="2">
        <f t="shared" si="323"/>
        <v>13.5</v>
      </c>
      <c r="G908" s="2">
        <f t="shared" si="320"/>
        <v>1.35</v>
      </c>
      <c r="H908" s="9">
        <f t="shared" si="324"/>
        <v>66.150000000000006</v>
      </c>
      <c r="I908" s="168"/>
      <c r="J908" s="168"/>
      <c r="K908" s="168"/>
      <c r="L908" s="168"/>
    </row>
    <row r="909" spans="1:12" x14ac:dyDescent="0.25">
      <c r="A909" s="8" t="s">
        <v>22</v>
      </c>
      <c r="B909" s="2">
        <v>10</v>
      </c>
      <c r="C909" s="2">
        <f t="shared" si="321"/>
        <v>1</v>
      </c>
      <c r="D909" s="2">
        <v>196</v>
      </c>
      <c r="E909" s="2">
        <f t="shared" si="322"/>
        <v>196</v>
      </c>
      <c r="F909" s="2">
        <f t="shared" si="323"/>
        <v>10</v>
      </c>
      <c r="G909" s="2">
        <f t="shared" si="320"/>
        <v>1</v>
      </c>
      <c r="H909" s="9">
        <f t="shared" si="324"/>
        <v>196</v>
      </c>
      <c r="I909" s="168"/>
      <c r="J909" s="168"/>
      <c r="K909" s="168"/>
      <c r="L909" s="168"/>
    </row>
    <row r="910" spans="1:12" x14ac:dyDescent="0.25">
      <c r="A910" s="8" t="s">
        <v>1</v>
      </c>
      <c r="B910" s="2">
        <v>2</v>
      </c>
      <c r="C910" s="2">
        <f t="shared" si="321"/>
        <v>0.2</v>
      </c>
      <c r="D910" s="2">
        <v>27</v>
      </c>
      <c r="E910" s="2">
        <f t="shared" si="322"/>
        <v>5.4</v>
      </c>
      <c r="F910" s="2">
        <f t="shared" si="323"/>
        <v>2</v>
      </c>
      <c r="G910" s="2">
        <f t="shared" si="320"/>
        <v>0.2</v>
      </c>
      <c r="H910" s="9">
        <f t="shared" si="324"/>
        <v>5.4</v>
      </c>
      <c r="I910" s="168"/>
      <c r="J910" s="168"/>
      <c r="K910" s="168"/>
      <c r="L910" s="168"/>
    </row>
    <row r="911" spans="1:12" x14ac:dyDescent="0.25">
      <c r="A911" s="8" t="s">
        <v>24</v>
      </c>
      <c r="B911" s="2">
        <v>40</v>
      </c>
      <c r="C911" s="2">
        <f t="shared" si="321"/>
        <v>4</v>
      </c>
      <c r="D911" s="2">
        <v>729</v>
      </c>
      <c r="E911" s="2">
        <f t="shared" si="322"/>
        <v>2916</v>
      </c>
      <c r="F911" s="2">
        <f t="shared" si="323"/>
        <v>40</v>
      </c>
      <c r="G911" s="2">
        <f t="shared" si="320"/>
        <v>4</v>
      </c>
      <c r="H911" s="9">
        <f t="shared" si="324"/>
        <v>2916</v>
      </c>
      <c r="I911" s="168"/>
      <c r="J911" s="168"/>
      <c r="K911" s="168"/>
      <c r="L911" s="168"/>
    </row>
    <row r="912" spans="1:12" x14ac:dyDescent="0.25">
      <c r="A912" s="8" t="s">
        <v>67</v>
      </c>
      <c r="B912" s="2">
        <v>4.5</v>
      </c>
      <c r="C912" s="2">
        <f t="shared" si="321"/>
        <v>0.45</v>
      </c>
      <c r="D912" s="2">
        <v>138</v>
      </c>
      <c r="E912" s="2">
        <f t="shared" si="322"/>
        <v>62.1</v>
      </c>
      <c r="F912" s="2">
        <f t="shared" si="323"/>
        <v>4.5</v>
      </c>
      <c r="G912" s="2">
        <f>C912</f>
        <v>0.45</v>
      </c>
      <c r="H912" s="9">
        <f t="shared" si="324"/>
        <v>62.1</v>
      </c>
      <c r="I912" s="168"/>
      <c r="J912" s="168"/>
      <c r="K912" s="168"/>
      <c r="L912" s="168"/>
    </row>
    <row r="913" spans="1:12" ht="15.75" thickBot="1" x14ac:dyDescent="0.3">
      <c r="A913" s="14"/>
      <c r="B913" s="4"/>
      <c r="C913" s="4"/>
      <c r="D913" s="4"/>
      <c r="E913" s="4">
        <f>SUM(E905:E912)</f>
        <v>4133.41</v>
      </c>
      <c r="F913" s="4"/>
      <c r="G913" s="4"/>
      <c r="H913" s="15">
        <f>SUM(H905:H912)</f>
        <v>4133.41</v>
      </c>
      <c r="I913" s="168"/>
      <c r="J913" s="168"/>
      <c r="K913" s="168"/>
      <c r="L913" s="168"/>
    </row>
    <row r="914" spans="1:12" ht="15.75" thickBot="1" x14ac:dyDescent="0.3">
      <c r="A914" s="51"/>
      <c r="B914" s="50"/>
      <c r="C914" s="50"/>
      <c r="D914" s="50"/>
      <c r="E914" s="97">
        <f>E913/100</f>
        <v>41.334099999999999</v>
      </c>
      <c r="F914" s="50"/>
      <c r="G914" s="50"/>
      <c r="H914" s="52">
        <f>H913/100</f>
        <v>41.334099999999999</v>
      </c>
      <c r="I914" s="168"/>
      <c r="J914" s="168"/>
      <c r="K914" s="168"/>
      <c r="L914" s="168"/>
    </row>
    <row r="915" spans="1:12" x14ac:dyDescent="0.25">
      <c r="A915" s="47" t="s">
        <v>215</v>
      </c>
      <c r="B915" s="54">
        <v>100</v>
      </c>
      <c r="C915" s="54"/>
      <c r="D915" s="54"/>
      <c r="E915" s="54"/>
      <c r="F915" s="54">
        <v>100</v>
      </c>
      <c r="G915" s="6"/>
      <c r="H915" s="7"/>
      <c r="I915" s="168"/>
      <c r="J915" s="168"/>
      <c r="K915" s="168"/>
      <c r="L915" s="168"/>
    </row>
    <row r="916" spans="1:12" x14ac:dyDescent="0.25">
      <c r="A916" s="8" t="s">
        <v>46</v>
      </c>
      <c r="B916" s="2">
        <v>156</v>
      </c>
      <c r="C916" s="2">
        <f>B916*0.1</f>
        <v>15.600000000000001</v>
      </c>
      <c r="D916" s="2">
        <v>400</v>
      </c>
      <c r="E916" s="2">
        <f>D916*C916</f>
        <v>6240.0000000000009</v>
      </c>
      <c r="F916" s="2">
        <v>156</v>
      </c>
      <c r="G916" s="2">
        <f>F916*0.1</f>
        <v>15.600000000000001</v>
      </c>
      <c r="H916" s="9">
        <f>G916*D916</f>
        <v>6240.0000000000009</v>
      </c>
      <c r="I916" s="168"/>
      <c r="J916" s="168"/>
      <c r="K916" s="168"/>
      <c r="L916" s="168"/>
    </row>
    <row r="917" spans="1:12" x14ac:dyDescent="0.25">
      <c r="A917" s="8" t="s">
        <v>106</v>
      </c>
      <c r="B917" s="2">
        <v>28</v>
      </c>
      <c r="C917" s="2">
        <f t="shared" ref="C917:C921" si="325">B917*0.1</f>
        <v>2.8000000000000003</v>
      </c>
      <c r="D917" s="2">
        <v>170</v>
      </c>
      <c r="E917" s="2">
        <f t="shared" ref="E917:E921" si="326">D917*C917</f>
        <v>476.00000000000006</v>
      </c>
      <c r="F917" s="2">
        <v>28</v>
      </c>
      <c r="G917" s="2">
        <f t="shared" ref="G917:G921" si="327">F917*0.1</f>
        <v>2.8000000000000003</v>
      </c>
      <c r="H917" s="9">
        <f t="shared" ref="H917:H921" si="328">G917*D917</f>
        <v>476.00000000000006</v>
      </c>
      <c r="I917" s="168"/>
      <c r="J917" s="168"/>
      <c r="K917" s="168"/>
      <c r="L917" s="168"/>
    </row>
    <row r="918" spans="1:12" x14ac:dyDescent="0.25">
      <c r="A918" s="8" t="s">
        <v>25</v>
      </c>
      <c r="B918" s="2">
        <v>4</v>
      </c>
      <c r="C918" s="2">
        <f t="shared" si="325"/>
        <v>0.4</v>
      </c>
      <c r="D918" s="2">
        <v>49</v>
      </c>
      <c r="E918" s="2">
        <f t="shared" si="326"/>
        <v>19.600000000000001</v>
      </c>
      <c r="F918" s="2">
        <v>4</v>
      </c>
      <c r="G918" s="2">
        <f t="shared" si="327"/>
        <v>0.4</v>
      </c>
      <c r="H918" s="9">
        <f t="shared" si="328"/>
        <v>19.600000000000001</v>
      </c>
      <c r="I918" s="168"/>
      <c r="J918" s="168"/>
      <c r="K918" s="168"/>
      <c r="L918" s="168"/>
    </row>
    <row r="919" spans="1:12" x14ac:dyDescent="0.25">
      <c r="A919" s="8" t="s">
        <v>21</v>
      </c>
      <c r="B919" s="2">
        <v>3</v>
      </c>
      <c r="C919" s="2">
        <f t="shared" si="325"/>
        <v>0.30000000000000004</v>
      </c>
      <c r="D919" s="2">
        <v>138</v>
      </c>
      <c r="E919" s="2">
        <f t="shared" si="326"/>
        <v>41.400000000000006</v>
      </c>
      <c r="F919" s="2">
        <v>3</v>
      </c>
      <c r="G919" s="2">
        <f t="shared" si="327"/>
        <v>0.30000000000000004</v>
      </c>
      <c r="H919" s="9">
        <f t="shared" si="328"/>
        <v>41.400000000000006</v>
      </c>
      <c r="I919" s="168"/>
      <c r="J919" s="168"/>
      <c r="K919" s="168"/>
      <c r="L919" s="168"/>
    </row>
    <row r="920" spans="1:12" x14ac:dyDescent="0.25">
      <c r="A920" s="8" t="s">
        <v>9</v>
      </c>
      <c r="B920" s="2">
        <v>7</v>
      </c>
      <c r="C920" s="2">
        <f t="shared" si="325"/>
        <v>0.70000000000000007</v>
      </c>
      <c r="D920" s="2">
        <v>630</v>
      </c>
      <c r="E920" s="2">
        <f t="shared" si="326"/>
        <v>441.00000000000006</v>
      </c>
      <c r="F920" s="2">
        <v>7</v>
      </c>
      <c r="G920" s="2">
        <f t="shared" si="327"/>
        <v>0.70000000000000007</v>
      </c>
      <c r="H920" s="9">
        <f t="shared" si="328"/>
        <v>441.00000000000006</v>
      </c>
      <c r="I920" s="168"/>
      <c r="J920" s="168"/>
      <c r="K920" s="168"/>
      <c r="L920" s="168"/>
    </row>
    <row r="921" spans="1:12" x14ac:dyDescent="0.25">
      <c r="A921" s="8" t="s">
        <v>1</v>
      </c>
      <c r="B921" s="2">
        <v>1</v>
      </c>
      <c r="C921" s="2">
        <f t="shared" si="325"/>
        <v>0.1</v>
      </c>
      <c r="D921" s="2">
        <v>27</v>
      </c>
      <c r="E921" s="2">
        <f t="shared" si="326"/>
        <v>2.7</v>
      </c>
      <c r="F921" s="2">
        <v>1</v>
      </c>
      <c r="G921" s="2">
        <f t="shared" si="327"/>
        <v>0.1</v>
      </c>
      <c r="H921" s="9">
        <f t="shared" si="328"/>
        <v>2.7</v>
      </c>
      <c r="I921" s="168"/>
      <c r="J921" s="168"/>
      <c r="K921" s="168"/>
      <c r="L921" s="168"/>
    </row>
    <row r="922" spans="1:12" x14ac:dyDescent="0.25">
      <c r="A922" s="8"/>
      <c r="B922" s="2"/>
      <c r="C922" s="2"/>
      <c r="D922" s="2"/>
      <c r="E922" s="2">
        <f>SUM(E916:E921)</f>
        <v>7220.7000000000007</v>
      </c>
      <c r="F922" s="2"/>
      <c r="G922" s="2"/>
      <c r="H922" s="9">
        <f>SUM(H916:H921)</f>
        <v>7220.7000000000007</v>
      </c>
      <c r="I922" s="168"/>
      <c r="J922" s="168"/>
      <c r="K922" s="168"/>
      <c r="L922" s="168"/>
    </row>
    <row r="923" spans="1:12" ht="15.75" thickBot="1" x14ac:dyDescent="0.3">
      <c r="A923" s="12"/>
      <c r="B923" s="13"/>
      <c r="C923" s="13"/>
      <c r="D923" s="13"/>
      <c r="E923" s="41">
        <f>E922/100</f>
        <v>72.207000000000008</v>
      </c>
      <c r="F923" s="32"/>
      <c r="G923" s="32"/>
      <c r="H923" s="53">
        <f>H922/100</f>
        <v>72.207000000000008</v>
      </c>
      <c r="I923" s="168"/>
      <c r="J923" s="168"/>
      <c r="K923" s="168"/>
      <c r="L923" s="168"/>
    </row>
    <row r="924" spans="1:12" x14ac:dyDescent="0.25">
      <c r="A924" s="87" t="s">
        <v>116</v>
      </c>
      <c r="B924" s="35">
        <v>150</v>
      </c>
      <c r="C924" s="35"/>
      <c r="D924" s="35"/>
      <c r="E924" s="35"/>
      <c r="F924" s="35">
        <v>180</v>
      </c>
      <c r="G924" s="29"/>
      <c r="H924" s="61"/>
      <c r="I924" s="168"/>
      <c r="J924" s="168"/>
      <c r="K924" s="168"/>
      <c r="L924" s="168"/>
    </row>
    <row r="925" spans="1:12" x14ac:dyDescent="0.25">
      <c r="A925" s="8" t="s">
        <v>36</v>
      </c>
      <c r="B925" s="2">
        <v>52.5</v>
      </c>
      <c r="C925" s="2">
        <f>B925*0.1</f>
        <v>5.25</v>
      </c>
      <c r="D925" s="2">
        <v>59</v>
      </c>
      <c r="E925" s="2">
        <f>D925*C925</f>
        <v>309.75</v>
      </c>
      <c r="F925" s="2">
        <v>63</v>
      </c>
      <c r="G925" s="2">
        <f>F925*0.1</f>
        <v>6.3000000000000007</v>
      </c>
      <c r="H925" s="9">
        <f>G925*D925</f>
        <v>371.70000000000005</v>
      </c>
      <c r="I925" s="168"/>
      <c r="J925" s="168"/>
      <c r="K925" s="168"/>
      <c r="L925" s="168"/>
    </row>
    <row r="926" spans="1:12" x14ac:dyDescent="0.25">
      <c r="A926" s="8" t="s">
        <v>68</v>
      </c>
      <c r="B926" s="2">
        <v>5.3</v>
      </c>
      <c r="C926" s="2">
        <f t="shared" ref="C926:C927" si="329">B926*0.1</f>
        <v>0.53</v>
      </c>
      <c r="D926" s="2">
        <v>620</v>
      </c>
      <c r="E926" s="2">
        <f t="shared" ref="E926:E927" si="330">D926*C926</f>
        <v>328.6</v>
      </c>
      <c r="F926" s="2">
        <v>6.3</v>
      </c>
      <c r="G926" s="2">
        <f t="shared" ref="G926:G927" si="331">F926*0.1</f>
        <v>0.63</v>
      </c>
      <c r="H926" s="9">
        <f t="shared" ref="H926:H927" si="332">G926*D926</f>
        <v>390.6</v>
      </c>
      <c r="I926" s="168"/>
      <c r="J926" s="168"/>
      <c r="K926" s="168"/>
      <c r="L926" s="168"/>
    </row>
    <row r="927" spans="1:12" x14ac:dyDescent="0.25">
      <c r="A927" s="8" t="s">
        <v>1</v>
      </c>
      <c r="B927" s="2">
        <v>1</v>
      </c>
      <c r="C927" s="2">
        <f t="shared" si="329"/>
        <v>0.1</v>
      </c>
      <c r="D927" s="2">
        <v>27</v>
      </c>
      <c r="E927" s="2">
        <f t="shared" si="330"/>
        <v>2.7</v>
      </c>
      <c r="F927" s="2">
        <v>1</v>
      </c>
      <c r="G927" s="2">
        <f t="shared" si="331"/>
        <v>0.1</v>
      </c>
      <c r="H927" s="9">
        <f t="shared" si="332"/>
        <v>2.7</v>
      </c>
      <c r="I927" s="168"/>
      <c r="J927" s="168"/>
      <c r="K927" s="168"/>
      <c r="L927" s="168"/>
    </row>
    <row r="928" spans="1:12" x14ac:dyDescent="0.25">
      <c r="A928" s="8"/>
      <c r="B928" s="2"/>
      <c r="C928" s="2"/>
      <c r="D928" s="2"/>
      <c r="E928" s="2">
        <f>SUM(E925:E927)</f>
        <v>641.05000000000007</v>
      </c>
      <c r="F928" s="2"/>
      <c r="G928" s="2"/>
      <c r="H928" s="9">
        <f>SUM(H925:H927)</f>
        <v>765.00000000000011</v>
      </c>
      <c r="I928" s="168"/>
      <c r="J928" s="168"/>
      <c r="K928" s="168"/>
      <c r="L928" s="168"/>
    </row>
    <row r="929" spans="1:12" ht="15.75" thickBot="1" x14ac:dyDescent="0.3">
      <c r="A929" s="12"/>
      <c r="B929" s="13"/>
      <c r="C929" s="13"/>
      <c r="D929" s="13"/>
      <c r="E929" s="41">
        <f>E928/100</f>
        <v>6.4105000000000008</v>
      </c>
      <c r="F929" s="32"/>
      <c r="G929" s="32"/>
      <c r="H929" s="53">
        <f>H928/100</f>
        <v>7.6500000000000012</v>
      </c>
      <c r="I929" s="168"/>
      <c r="J929" s="168"/>
      <c r="K929" s="168"/>
      <c r="L929" s="168"/>
    </row>
    <row r="930" spans="1:12" ht="15.75" thickBot="1" x14ac:dyDescent="0.3">
      <c r="A930" s="92" t="s">
        <v>123</v>
      </c>
      <c r="B930" s="84">
        <v>50</v>
      </c>
      <c r="C930" s="83">
        <v>5</v>
      </c>
      <c r="D930" s="83">
        <v>103</v>
      </c>
      <c r="E930" s="84">
        <f>D930*C930/100</f>
        <v>5.15</v>
      </c>
      <c r="F930" s="84">
        <v>50</v>
      </c>
      <c r="G930" s="83">
        <v>5</v>
      </c>
      <c r="H930" s="93">
        <f>G930*D930/100</f>
        <v>5.15</v>
      </c>
      <c r="I930" s="168"/>
      <c r="J930" s="168"/>
      <c r="K930" s="168"/>
      <c r="L930" s="168"/>
    </row>
    <row r="931" spans="1:12" ht="15.75" thickBot="1" x14ac:dyDescent="0.3">
      <c r="A931" s="51" t="s">
        <v>56</v>
      </c>
      <c r="B931" s="49">
        <v>20</v>
      </c>
      <c r="C931" s="49">
        <v>2</v>
      </c>
      <c r="D931" s="49">
        <v>117</v>
      </c>
      <c r="E931" s="50">
        <f>D931*C931/100</f>
        <v>2.34</v>
      </c>
      <c r="F931" s="50">
        <v>30</v>
      </c>
      <c r="G931" s="49">
        <f>F931*0.1</f>
        <v>3</v>
      </c>
      <c r="H931" s="196">
        <f>G931*D931/100</f>
        <v>3.51</v>
      </c>
      <c r="I931" s="168"/>
      <c r="J931" s="168"/>
      <c r="K931" s="168"/>
      <c r="L931" s="168"/>
    </row>
    <row r="932" spans="1:12" x14ac:dyDescent="0.25">
      <c r="A932" s="47" t="s">
        <v>119</v>
      </c>
      <c r="B932" s="37">
        <v>200</v>
      </c>
      <c r="C932" s="37"/>
      <c r="D932" s="37"/>
      <c r="E932" s="37"/>
      <c r="F932" s="37">
        <v>200</v>
      </c>
      <c r="G932" s="6"/>
      <c r="H932" s="7"/>
      <c r="I932" s="168"/>
      <c r="J932" s="168"/>
      <c r="K932" s="168"/>
      <c r="L932" s="168"/>
    </row>
    <row r="933" spans="1:12" x14ac:dyDescent="0.25">
      <c r="A933" s="8" t="s">
        <v>140</v>
      </c>
      <c r="B933" s="2">
        <v>20</v>
      </c>
      <c r="C933" s="2">
        <v>2</v>
      </c>
      <c r="D933" s="2">
        <v>195</v>
      </c>
      <c r="E933" s="2">
        <f>D933*C933</f>
        <v>390</v>
      </c>
      <c r="F933" s="2">
        <v>20</v>
      </c>
      <c r="G933" s="2">
        <v>2</v>
      </c>
      <c r="H933" s="9">
        <f>G933*D933</f>
        <v>390</v>
      </c>
      <c r="I933" s="168"/>
      <c r="J933" s="168"/>
      <c r="K933" s="168"/>
      <c r="L933" s="168"/>
    </row>
    <row r="934" spans="1:12" x14ac:dyDescent="0.25">
      <c r="A934" s="8" t="s">
        <v>2</v>
      </c>
      <c r="B934" s="2">
        <v>15</v>
      </c>
      <c r="C934" s="2">
        <f>B934*0.1</f>
        <v>1.5</v>
      </c>
      <c r="D934" s="2">
        <v>85.8</v>
      </c>
      <c r="E934" s="2">
        <f>D934*C934</f>
        <v>128.69999999999999</v>
      </c>
      <c r="F934" s="2">
        <v>15</v>
      </c>
      <c r="G934" s="2">
        <f>F934*0.1</f>
        <v>1.5</v>
      </c>
      <c r="H934" s="9">
        <f>G934*D934</f>
        <v>128.69999999999999</v>
      </c>
      <c r="I934" s="168"/>
      <c r="J934" s="168"/>
      <c r="K934" s="168"/>
      <c r="L934" s="168"/>
    </row>
    <row r="935" spans="1:12" ht="15.75" thickBot="1" x14ac:dyDescent="0.3">
      <c r="A935" s="12"/>
      <c r="B935" s="13"/>
      <c r="C935" s="13"/>
      <c r="D935" s="13"/>
      <c r="E935" s="32">
        <f>SUM(E933:E934)</f>
        <v>518.70000000000005</v>
      </c>
      <c r="F935" s="13"/>
      <c r="G935" s="13"/>
      <c r="H935" s="33">
        <f>SUM(H933:H934)</f>
        <v>518.70000000000005</v>
      </c>
      <c r="I935" s="168"/>
      <c r="J935" s="168"/>
      <c r="K935" s="168"/>
      <c r="L935" s="168"/>
    </row>
    <row r="936" spans="1:12" ht="15.75" thickBot="1" x14ac:dyDescent="0.3">
      <c r="A936" s="115"/>
      <c r="B936" s="74"/>
      <c r="C936" s="74"/>
      <c r="D936" s="74"/>
      <c r="E936" s="75">
        <f>E935/100</f>
        <v>5.1870000000000003</v>
      </c>
      <c r="F936" s="74"/>
      <c r="G936" s="74"/>
      <c r="H936" s="116">
        <f>H935/100</f>
        <v>5.1870000000000003</v>
      </c>
      <c r="I936" s="168"/>
      <c r="J936" s="168"/>
      <c r="K936" s="168"/>
      <c r="L936" s="168"/>
    </row>
    <row r="937" spans="1:12" ht="15.75" thickBot="1" x14ac:dyDescent="0.3">
      <c r="A937" s="111" t="s">
        <v>50</v>
      </c>
      <c r="B937" s="65"/>
      <c r="C937" s="65"/>
      <c r="D937" s="65"/>
      <c r="E937" s="193">
        <f>E936+E931+E930+E929+E923+E914+E903</f>
        <v>142.58100000000002</v>
      </c>
      <c r="F937" s="194"/>
      <c r="G937" s="194"/>
      <c r="H937" s="195">
        <f>H936+H931+H930+H929+H923+H914+H903</f>
        <v>151.5318</v>
      </c>
      <c r="I937" s="168"/>
      <c r="J937" s="168"/>
      <c r="K937" s="168"/>
      <c r="L937" s="168"/>
    </row>
    <row r="938" spans="1:12" ht="15.75" x14ac:dyDescent="0.25">
      <c r="A938" s="17"/>
      <c r="B938" s="357" t="s">
        <v>174</v>
      </c>
      <c r="C938" s="357"/>
      <c r="D938" s="357"/>
      <c r="E938" s="357"/>
      <c r="F938" s="357"/>
      <c r="G938" s="18"/>
      <c r="H938" s="19"/>
      <c r="I938" s="168"/>
      <c r="J938" s="168"/>
      <c r="K938" s="168"/>
      <c r="L938" s="168"/>
    </row>
    <row r="939" spans="1:12" x14ac:dyDescent="0.25">
      <c r="A939" s="358" t="s">
        <v>15</v>
      </c>
      <c r="B939" s="360" t="s">
        <v>86</v>
      </c>
      <c r="C939" s="360"/>
      <c r="D939" s="360"/>
      <c r="E939" s="360"/>
      <c r="F939" s="360" t="s">
        <v>85</v>
      </c>
      <c r="G939" s="360"/>
      <c r="H939" s="361"/>
      <c r="I939" s="168"/>
      <c r="J939" s="168"/>
      <c r="K939" s="168"/>
      <c r="L939" s="168"/>
    </row>
    <row r="940" spans="1:12" ht="30.75" thickBot="1" x14ac:dyDescent="0.3">
      <c r="A940" s="359"/>
      <c r="B940" s="16" t="s">
        <v>73</v>
      </c>
      <c r="C940" s="44" t="s">
        <v>5</v>
      </c>
      <c r="D940" s="44" t="s">
        <v>6</v>
      </c>
      <c r="E940" s="44" t="s">
        <v>13</v>
      </c>
      <c r="F940" s="16" t="s">
        <v>73</v>
      </c>
      <c r="G940" s="44" t="s">
        <v>14</v>
      </c>
      <c r="H940" s="45" t="s">
        <v>13</v>
      </c>
      <c r="I940" s="168"/>
      <c r="J940" s="168"/>
      <c r="K940" s="168"/>
      <c r="L940" s="168"/>
    </row>
    <row r="941" spans="1:12" x14ac:dyDescent="0.25">
      <c r="A941" s="47" t="s">
        <v>193</v>
      </c>
      <c r="B941" s="54" t="s">
        <v>137</v>
      </c>
      <c r="C941" s="54"/>
      <c r="D941" s="54"/>
      <c r="E941" s="54"/>
      <c r="F941" s="54" t="s">
        <v>137</v>
      </c>
      <c r="G941" s="6"/>
      <c r="H941" s="7"/>
      <c r="I941" s="168"/>
      <c r="J941" s="168"/>
      <c r="K941" s="168"/>
      <c r="L941" s="168"/>
    </row>
    <row r="942" spans="1:12" x14ac:dyDescent="0.25">
      <c r="A942" s="8" t="s">
        <v>138</v>
      </c>
      <c r="B942" s="2">
        <v>185.4</v>
      </c>
      <c r="C942" s="2">
        <f>B942*0.1</f>
        <v>18.540000000000003</v>
      </c>
      <c r="D942" s="2">
        <v>250</v>
      </c>
      <c r="E942" s="2">
        <f>D942*C942</f>
        <v>4635.0000000000009</v>
      </c>
      <c r="F942" s="2">
        <v>185.4</v>
      </c>
      <c r="G942" s="2">
        <f>F942*0.1</f>
        <v>18.540000000000003</v>
      </c>
      <c r="H942" s="9">
        <f>G942*D942</f>
        <v>4635.0000000000009</v>
      </c>
      <c r="I942" s="168"/>
      <c r="J942" s="168"/>
      <c r="K942" s="168"/>
      <c r="L942" s="168"/>
    </row>
    <row r="943" spans="1:12" x14ac:dyDescent="0.25">
      <c r="A943" s="14" t="s">
        <v>67</v>
      </c>
      <c r="B943" s="4">
        <v>0.6</v>
      </c>
      <c r="C943" s="2">
        <f t="shared" ref="C943:C947" si="333">B943*0.1</f>
        <v>0.06</v>
      </c>
      <c r="D943" s="4">
        <v>138</v>
      </c>
      <c r="E943" s="2">
        <f t="shared" ref="E943:E947" si="334">D943*C943</f>
        <v>8.2799999999999994</v>
      </c>
      <c r="F943" s="4">
        <v>0.6</v>
      </c>
      <c r="G943" s="2">
        <f t="shared" ref="G943:G947" si="335">F943*0.1</f>
        <v>0.06</v>
      </c>
      <c r="H943" s="9">
        <f t="shared" ref="H943:H947" si="336">G943*D943</f>
        <v>8.2799999999999994</v>
      </c>
      <c r="I943" s="168"/>
      <c r="J943" s="168"/>
      <c r="K943" s="168"/>
      <c r="L943" s="168"/>
    </row>
    <row r="944" spans="1:12" x14ac:dyDescent="0.25">
      <c r="A944" s="14" t="s">
        <v>1</v>
      </c>
      <c r="B944" s="4">
        <v>1</v>
      </c>
      <c r="C944" s="2">
        <f t="shared" si="333"/>
        <v>0.1</v>
      </c>
      <c r="D944" s="4">
        <v>27</v>
      </c>
      <c r="E944" s="2">
        <f t="shared" si="334"/>
        <v>2.7</v>
      </c>
      <c r="F944" s="4">
        <v>1</v>
      </c>
      <c r="G944" s="2">
        <f t="shared" si="335"/>
        <v>0.1</v>
      </c>
      <c r="H944" s="9">
        <f t="shared" si="336"/>
        <v>2.7</v>
      </c>
      <c r="I944" s="168"/>
      <c r="J944" s="168"/>
      <c r="K944" s="168"/>
      <c r="L944" s="168"/>
    </row>
    <row r="945" spans="1:17" x14ac:dyDescent="0.25">
      <c r="A945" s="163" t="s">
        <v>26</v>
      </c>
      <c r="B945" s="4">
        <v>1.5</v>
      </c>
      <c r="C945" s="2">
        <f t="shared" si="333"/>
        <v>0.15000000000000002</v>
      </c>
      <c r="D945" s="4">
        <v>30</v>
      </c>
      <c r="E945" s="2">
        <f t="shared" si="334"/>
        <v>4.5000000000000009</v>
      </c>
      <c r="F945" s="4">
        <v>1.5</v>
      </c>
      <c r="G945" s="2">
        <f t="shared" si="335"/>
        <v>0.15000000000000002</v>
      </c>
      <c r="H945" s="9">
        <f t="shared" si="336"/>
        <v>4.5000000000000009</v>
      </c>
      <c r="I945" s="168"/>
      <c r="J945" s="168"/>
      <c r="K945" s="168"/>
      <c r="L945" s="168"/>
    </row>
    <row r="946" spans="1:17" x14ac:dyDescent="0.25">
      <c r="A946" s="163" t="s">
        <v>157</v>
      </c>
      <c r="B946" s="4">
        <v>2</v>
      </c>
      <c r="C946" s="2">
        <f t="shared" si="333"/>
        <v>0.2</v>
      </c>
      <c r="D946" s="4">
        <v>132</v>
      </c>
      <c r="E946" s="2">
        <f t="shared" si="334"/>
        <v>26.400000000000002</v>
      </c>
      <c r="F946" s="4">
        <v>2</v>
      </c>
      <c r="G946" s="2">
        <f t="shared" si="335"/>
        <v>0.2</v>
      </c>
      <c r="H946" s="9">
        <f t="shared" si="336"/>
        <v>26.400000000000002</v>
      </c>
      <c r="I946" s="168"/>
      <c r="J946" s="168"/>
      <c r="K946" s="168"/>
      <c r="L946" s="168"/>
    </row>
    <row r="947" spans="1:17" x14ac:dyDescent="0.25">
      <c r="A947" s="163" t="s">
        <v>19</v>
      </c>
      <c r="B947" s="4">
        <v>3</v>
      </c>
      <c r="C947" s="2">
        <f t="shared" si="333"/>
        <v>0.30000000000000004</v>
      </c>
      <c r="D947" s="4">
        <v>72</v>
      </c>
      <c r="E947" s="2">
        <f t="shared" si="334"/>
        <v>21.6</v>
      </c>
      <c r="F947" s="4">
        <v>3</v>
      </c>
      <c r="G947" s="2">
        <f t="shared" si="335"/>
        <v>0.30000000000000004</v>
      </c>
      <c r="H947" s="9">
        <f t="shared" si="336"/>
        <v>21.6</v>
      </c>
      <c r="I947" s="168"/>
      <c r="J947" s="168"/>
      <c r="K947" s="168"/>
      <c r="L947" s="168"/>
    </row>
    <row r="948" spans="1:17" x14ac:dyDescent="0.25">
      <c r="A948" s="2"/>
      <c r="B948" s="2"/>
      <c r="C948" s="2"/>
      <c r="D948" s="2"/>
      <c r="E948" s="66">
        <f>SUM(E942:E947)</f>
        <v>4698.4800000000005</v>
      </c>
      <c r="F948" s="2"/>
      <c r="G948" s="2"/>
      <c r="H948" s="88">
        <f>SUM(H942:H947)</f>
        <v>4698.4800000000005</v>
      </c>
      <c r="I948" s="168"/>
      <c r="J948" s="168"/>
      <c r="K948" s="168"/>
      <c r="L948" s="168"/>
    </row>
    <row r="949" spans="1:17" ht="15.75" thickBot="1" x14ac:dyDescent="0.3">
      <c r="A949" s="3" t="s">
        <v>50</v>
      </c>
      <c r="B949" s="2"/>
      <c r="C949" s="2"/>
      <c r="D949" s="2"/>
      <c r="E949" s="3">
        <f>E948/100</f>
        <v>46.984800000000007</v>
      </c>
      <c r="F949" s="2"/>
      <c r="G949" s="2"/>
      <c r="H949" s="70">
        <f>H948/100</f>
        <v>46.984800000000007</v>
      </c>
      <c r="I949" s="168"/>
      <c r="J949" s="168"/>
      <c r="K949" s="168"/>
      <c r="L949" s="168"/>
    </row>
    <row r="950" spans="1:17" x14ac:dyDescent="0.25">
      <c r="A950" s="47" t="s">
        <v>79</v>
      </c>
      <c r="B950" s="37">
        <v>150</v>
      </c>
      <c r="C950" s="37"/>
      <c r="D950" s="37"/>
      <c r="E950" s="37"/>
      <c r="F950" s="37">
        <v>180</v>
      </c>
      <c r="G950" s="6"/>
      <c r="H950" s="7"/>
      <c r="I950" s="168"/>
      <c r="J950" s="168"/>
      <c r="K950" s="168"/>
      <c r="L950" s="168"/>
    </row>
    <row r="951" spans="1:17" x14ac:dyDescent="0.25">
      <c r="A951" s="8" t="s">
        <v>37</v>
      </c>
      <c r="B951" s="2">
        <v>51</v>
      </c>
      <c r="C951" s="2">
        <f>B951*0.1</f>
        <v>5.1000000000000005</v>
      </c>
      <c r="D951" s="2">
        <v>102</v>
      </c>
      <c r="E951" s="2">
        <f>D951*C951</f>
        <v>520.20000000000005</v>
      </c>
      <c r="F951" s="2">
        <v>61.3</v>
      </c>
      <c r="G951" s="2">
        <f>F951*0.1</f>
        <v>6.13</v>
      </c>
      <c r="H951" s="9">
        <f>G951*D951</f>
        <v>625.26</v>
      </c>
      <c r="I951" s="168"/>
      <c r="J951" s="168"/>
      <c r="K951" s="168"/>
      <c r="L951" s="168"/>
    </row>
    <row r="952" spans="1:17" x14ac:dyDescent="0.25">
      <c r="A952" s="8" t="s">
        <v>68</v>
      </c>
      <c r="B952" s="2">
        <v>6.8</v>
      </c>
      <c r="C952" s="2">
        <f t="shared" ref="C952:C953" si="337">B952*0.1</f>
        <v>0.68</v>
      </c>
      <c r="D952" s="2">
        <v>620</v>
      </c>
      <c r="E952" s="2">
        <f>D952*C952</f>
        <v>421.6</v>
      </c>
      <c r="F952" s="2">
        <v>7.6</v>
      </c>
      <c r="G952" s="2">
        <f t="shared" ref="G952:G953" si="338">F952*0.1</f>
        <v>0.76</v>
      </c>
      <c r="H952" s="9">
        <f>G952*D952</f>
        <v>471.2</v>
      </c>
      <c r="I952" s="168"/>
      <c r="J952" s="168"/>
      <c r="K952" s="168"/>
      <c r="L952" s="168"/>
    </row>
    <row r="953" spans="1:17" x14ac:dyDescent="0.25">
      <c r="A953" s="8" t="s">
        <v>1</v>
      </c>
      <c r="B953" s="2">
        <v>2</v>
      </c>
      <c r="C953" s="2">
        <f t="shared" si="337"/>
        <v>0.2</v>
      </c>
      <c r="D953" s="2">
        <v>27</v>
      </c>
      <c r="E953" s="2">
        <f>D953*C953</f>
        <v>5.4</v>
      </c>
      <c r="F953" s="2">
        <v>3</v>
      </c>
      <c r="G953" s="2">
        <f t="shared" si="338"/>
        <v>0.30000000000000004</v>
      </c>
      <c r="H953" s="9">
        <f>G953*D953</f>
        <v>8.1000000000000014</v>
      </c>
      <c r="I953" s="168"/>
      <c r="J953" s="168"/>
      <c r="K953" s="168"/>
      <c r="L953" s="168"/>
    </row>
    <row r="954" spans="1:17" x14ac:dyDescent="0.25">
      <c r="A954" s="8"/>
      <c r="B954" s="2"/>
      <c r="C954" s="2"/>
      <c r="D954" s="2"/>
      <c r="E954" s="2">
        <f>SUM(E951:E953)</f>
        <v>947.2</v>
      </c>
      <c r="F954" s="2"/>
      <c r="G954" s="2"/>
      <c r="H954" s="9">
        <f>SUM(H951:H953)</f>
        <v>1104.56</v>
      </c>
      <c r="I954" s="168"/>
      <c r="J954" s="168"/>
      <c r="K954" s="168"/>
      <c r="L954" s="168"/>
    </row>
    <row r="955" spans="1:17" ht="15.75" thickBot="1" x14ac:dyDescent="0.3">
      <c r="A955" s="12"/>
      <c r="B955" s="13"/>
      <c r="C955" s="13"/>
      <c r="D955" s="13"/>
      <c r="E955" s="32">
        <f>E954/100</f>
        <v>9.4720000000000013</v>
      </c>
      <c r="F955" s="32"/>
      <c r="G955" s="32"/>
      <c r="H955" s="33">
        <f>H954/100</f>
        <v>11.0456</v>
      </c>
      <c r="I955" s="168"/>
      <c r="J955" s="168"/>
      <c r="K955" s="168"/>
      <c r="L955" s="168"/>
    </row>
    <row r="956" spans="1:17" ht="15.75" thickBot="1" x14ac:dyDescent="0.3">
      <c r="A956" s="5" t="s">
        <v>111</v>
      </c>
      <c r="B956" s="74">
        <v>40</v>
      </c>
      <c r="C956" s="74"/>
      <c r="D956" s="74"/>
      <c r="E956" s="169"/>
      <c r="F956" s="75">
        <v>40</v>
      </c>
      <c r="G956" s="74"/>
      <c r="H956" s="170"/>
      <c r="I956" s="168"/>
      <c r="J956" s="168"/>
      <c r="K956" s="168"/>
      <c r="L956" s="168"/>
    </row>
    <row r="957" spans="1:17" x14ac:dyDescent="0.25">
      <c r="B957" s="37">
        <v>48</v>
      </c>
      <c r="C957" s="6">
        <f>B957*0.1</f>
        <v>4.8000000000000007</v>
      </c>
      <c r="D957" s="6">
        <v>180</v>
      </c>
      <c r="E957" s="6">
        <f>D957*C957</f>
        <v>864.00000000000011</v>
      </c>
      <c r="F957" s="37">
        <v>48</v>
      </c>
      <c r="G957" s="6">
        <f>F957*0.1</f>
        <v>4.8000000000000007</v>
      </c>
      <c r="H957" s="7">
        <f>G957*D957</f>
        <v>864.00000000000011</v>
      </c>
      <c r="I957" s="168"/>
      <c r="J957" s="168"/>
      <c r="K957" s="168"/>
      <c r="L957" s="168"/>
    </row>
    <row r="958" spans="1:17" ht="15.75" thickBot="1" x14ac:dyDescent="0.3">
      <c r="A958" s="12"/>
      <c r="B958" s="13"/>
      <c r="C958" s="13"/>
      <c r="D958" s="13"/>
      <c r="E958" s="32">
        <f>E957/100</f>
        <v>8.64</v>
      </c>
      <c r="F958" s="13"/>
      <c r="G958" s="13"/>
      <c r="H958" s="33">
        <f>H957/100</f>
        <v>8.64</v>
      </c>
      <c r="I958" s="168"/>
      <c r="J958" s="168"/>
      <c r="K958" s="168"/>
      <c r="L958" s="168"/>
    </row>
    <row r="959" spans="1:17" ht="15.75" thickBot="1" x14ac:dyDescent="0.3">
      <c r="A959" s="5" t="s">
        <v>55</v>
      </c>
      <c r="B959" s="62">
        <v>30</v>
      </c>
      <c r="C959" s="6">
        <v>5</v>
      </c>
      <c r="D959" s="6">
        <v>62</v>
      </c>
      <c r="E959" s="37">
        <f>D959*C959/100</f>
        <v>3.1</v>
      </c>
      <c r="F959" s="62">
        <v>30</v>
      </c>
      <c r="G959" s="6">
        <v>5</v>
      </c>
      <c r="H959" s="38">
        <f>G959*D959/100</f>
        <v>3.1</v>
      </c>
      <c r="I959" s="168"/>
      <c r="J959" s="168"/>
      <c r="K959" s="168"/>
      <c r="L959" s="168"/>
    </row>
    <row r="960" spans="1:17" x14ac:dyDescent="0.25">
      <c r="A960" s="5" t="s">
        <v>32</v>
      </c>
      <c r="B960" s="37">
        <v>200</v>
      </c>
      <c r="C960" s="37"/>
      <c r="D960" s="37"/>
      <c r="E960" s="37"/>
      <c r="F960" s="37">
        <v>200</v>
      </c>
      <c r="G960" s="6"/>
      <c r="H960" s="7"/>
      <c r="I960" s="168"/>
      <c r="J960" s="168"/>
      <c r="K960" s="168"/>
      <c r="L960" s="168"/>
      <c r="M960" s="168"/>
      <c r="N960" s="168"/>
      <c r="O960" s="168"/>
      <c r="P960" s="168"/>
      <c r="Q960" s="168"/>
    </row>
    <row r="961" spans="1:19" x14ac:dyDescent="0.25">
      <c r="A961" s="8" t="s">
        <v>32</v>
      </c>
      <c r="B961" s="2">
        <v>5</v>
      </c>
      <c r="C961" s="2">
        <f>B961*100/1000</f>
        <v>0.5</v>
      </c>
      <c r="D961" s="2">
        <v>725</v>
      </c>
      <c r="E961" s="2">
        <f>D961*C961</f>
        <v>362.5</v>
      </c>
      <c r="F961" s="2">
        <v>5</v>
      </c>
      <c r="G961" s="2">
        <f>F961*100/1000</f>
        <v>0.5</v>
      </c>
      <c r="H961" s="9">
        <f>G961*D961</f>
        <v>362.5</v>
      </c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</row>
    <row r="962" spans="1:19" x14ac:dyDescent="0.25">
      <c r="A962" s="8" t="s">
        <v>0</v>
      </c>
      <c r="B962" s="2">
        <v>100</v>
      </c>
      <c r="C962" s="2">
        <f t="shared" ref="C962:C963" si="339">B962*100/1000</f>
        <v>10</v>
      </c>
      <c r="D962" s="2">
        <v>74</v>
      </c>
      <c r="E962" s="2">
        <f t="shared" ref="E962:E963" si="340">D962*C962</f>
        <v>740</v>
      </c>
      <c r="F962" s="2">
        <v>100</v>
      </c>
      <c r="G962" s="2">
        <f t="shared" ref="G962:G963" si="341">F962*100/1000</f>
        <v>10</v>
      </c>
      <c r="H962" s="9">
        <f t="shared" ref="H962:H963" si="342">G962*D962</f>
        <v>740</v>
      </c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</row>
    <row r="963" spans="1:19" x14ac:dyDescent="0.25">
      <c r="A963" s="8" t="s">
        <v>2</v>
      </c>
      <c r="B963" s="2">
        <v>12</v>
      </c>
      <c r="C963" s="2">
        <f t="shared" si="339"/>
        <v>1.2</v>
      </c>
      <c r="D963" s="2">
        <v>85.8</v>
      </c>
      <c r="E963" s="2">
        <f t="shared" si="340"/>
        <v>102.96</v>
      </c>
      <c r="F963" s="2">
        <v>12</v>
      </c>
      <c r="G963" s="2">
        <f t="shared" si="341"/>
        <v>1.2</v>
      </c>
      <c r="H963" s="9">
        <f t="shared" si="342"/>
        <v>102.96</v>
      </c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</row>
    <row r="964" spans="1:19" x14ac:dyDescent="0.25">
      <c r="A964" s="8"/>
      <c r="B964" s="2"/>
      <c r="C964" s="2"/>
      <c r="D964" s="2"/>
      <c r="E964" s="2">
        <f>SUM(E961:E963)</f>
        <v>1205.46</v>
      </c>
      <c r="F964" s="2"/>
      <c r="G964" s="2"/>
      <c r="H964" s="9">
        <f>SUM(H961:H963)</f>
        <v>1205.46</v>
      </c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</row>
    <row r="965" spans="1:19" ht="15.75" thickBot="1" x14ac:dyDescent="0.3">
      <c r="A965" s="12"/>
      <c r="B965" s="13"/>
      <c r="C965" s="13"/>
      <c r="D965" s="32"/>
      <c r="E965" s="41">
        <f>E964/100</f>
        <v>12.054600000000001</v>
      </c>
      <c r="F965" s="13"/>
      <c r="G965" s="13"/>
      <c r="H965" s="33">
        <f>H964/100</f>
        <v>12.054600000000001</v>
      </c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</row>
    <row r="966" spans="1:19" x14ac:dyDescent="0.25">
      <c r="A966" s="3" t="s">
        <v>120</v>
      </c>
      <c r="B966" s="2"/>
      <c r="C966" s="2"/>
      <c r="D966" s="3"/>
      <c r="E966" s="70">
        <f>E965+E959+E958+E955+E949</f>
        <v>80.251400000000018</v>
      </c>
      <c r="F966" s="66"/>
      <c r="G966" s="66"/>
      <c r="H966" s="70">
        <f>H965+H959+H958+H955+H949</f>
        <v>81.825000000000017</v>
      </c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</row>
    <row r="967" spans="1:19" x14ac:dyDescent="0.25">
      <c r="A967" s="358" t="s">
        <v>16</v>
      </c>
      <c r="B967" s="360" t="s">
        <v>86</v>
      </c>
      <c r="C967" s="360"/>
      <c r="D967" s="360"/>
      <c r="E967" s="360"/>
      <c r="F967" s="360" t="s">
        <v>85</v>
      </c>
      <c r="G967" s="360"/>
      <c r="H967" s="361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</row>
    <row r="968" spans="1:19" ht="30" x14ac:dyDescent="0.25">
      <c r="A968" s="359"/>
      <c r="B968" s="44" t="s">
        <v>73</v>
      </c>
      <c r="C968" s="44" t="s">
        <v>5</v>
      </c>
      <c r="D968" s="44" t="s">
        <v>6</v>
      </c>
      <c r="E968" s="44" t="s">
        <v>13</v>
      </c>
      <c r="F968" s="44" t="s">
        <v>73</v>
      </c>
      <c r="G968" s="44" t="s">
        <v>14</v>
      </c>
      <c r="H968" s="45" t="s">
        <v>13</v>
      </c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</row>
    <row r="969" spans="1:19" x14ac:dyDescent="0.25">
      <c r="A969" s="197" t="s">
        <v>171</v>
      </c>
      <c r="B969" s="16">
        <v>60</v>
      </c>
      <c r="C969" s="16"/>
      <c r="D969" s="16"/>
      <c r="E969" s="16"/>
      <c r="F969" s="16">
        <v>100</v>
      </c>
      <c r="G969" s="16"/>
      <c r="H969" s="191"/>
      <c r="I969" s="168"/>
      <c r="J969" s="168"/>
      <c r="K969" s="168"/>
      <c r="L969" s="168"/>
      <c r="M969" s="168"/>
      <c r="R969" s="168"/>
      <c r="S969" s="168"/>
    </row>
    <row r="970" spans="1:19" x14ac:dyDescent="0.25">
      <c r="A970" s="198" t="s">
        <v>172</v>
      </c>
      <c r="B970" s="191">
        <v>62.4</v>
      </c>
      <c r="C970" s="191">
        <v>6.24</v>
      </c>
      <c r="D970" s="191">
        <v>315</v>
      </c>
      <c r="E970" s="191">
        <v>873.6</v>
      </c>
      <c r="F970" s="191">
        <v>104</v>
      </c>
      <c r="G970" s="191">
        <v>10.4</v>
      </c>
      <c r="H970" s="191">
        <v>1456</v>
      </c>
      <c r="I970" s="168"/>
      <c r="J970" s="168"/>
      <c r="K970" s="168"/>
      <c r="L970" s="168"/>
      <c r="M970" s="168"/>
    </row>
    <row r="971" spans="1:19" x14ac:dyDescent="0.25">
      <c r="A971" s="198" t="s">
        <v>25</v>
      </c>
      <c r="B971" s="191">
        <v>37.5</v>
      </c>
      <c r="C971" s="191">
        <v>3.75</v>
      </c>
      <c r="D971" s="191">
        <v>49</v>
      </c>
      <c r="E971" s="191">
        <v>131.25</v>
      </c>
      <c r="F971" s="191">
        <v>62.5</v>
      </c>
      <c r="G971" s="191">
        <v>6.25</v>
      </c>
      <c r="H971" s="191">
        <v>218.75</v>
      </c>
      <c r="I971" s="168"/>
      <c r="J971" s="168"/>
      <c r="K971" s="168"/>
      <c r="L971" s="168"/>
      <c r="M971" s="168"/>
    </row>
    <row r="972" spans="1:19" x14ac:dyDescent="0.25">
      <c r="A972" s="198" t="s">
        <v>173</v>
      </c>
      <c r="B972" s="191">
        <v>6</v>
      </c>
      <c r="C972" s="191">
        <v>0.6</v>
      </c>
      <c r="D972" s="191">
        <v>138</v>
      </c>
      <c r="E972" s="191">
        <v>86.4</v>
      </c>
      <c r="F972" s="191">
        <v>10</v>
      </c>
      <c r="G972" s="191">
        <v>1</v>
      </c>
      <c r="H972" s="191">
        <v>144</v>
      </c>
      <c r="I972" s="168"/>
      <c r="J972" s="168"/>
      <c r="K972" s="168"/>
      <c r="L972" s="168"/>
      <c r="M972" s="168"/>
    </row>
    <row r="973" spans="1:19" x14ac:dyDescent="0.25">
      <c r="A973" s="198"/>
      <c r="B973" s="191"/>
      <c r="C973" s="191"/>
      <c r="D973" s="191"/>
      <c r="E973" s="191">
        <v>1091.25</v>
      </c>
      <c r="F973" s="191"/>
      <c r="G973" s="191"/>
      <c r="H973" s="191">
        <v>1818.75</v>
      </c>
      <c r="I973" s="168"/>
      <c r="J973" s="168"/>
      <c r="K973" s="168"/>
      <c r="L973" s="168"/>
      <c r="M973" s="168"/>
    </row>
    <row r="974" spans="1:19" ht="15.75" thickBot="1" x14ac:dyDescent="0.3">
      <c r="A974" s="190"/>
      <c r="B974" s="191"/>
      <c r="C974" s="191"/>
      <c r="D974" s="191"/>
      <c r="E974" s="191">
        <v>10.91</v>
      </c>
      <c r="F974" s="191"/>
      <c r="G974" s="191"/>
      <c r="H974" s="191">
        <v>18.190000000000001</v>
      </c>
      <c r="I974" s="168"/>
      <c r="J974" s="168"/>
      <c r="K974" s="168"/>
      <c r="L974" s="168"/>
      <c r="M974" s="168"/>
    </row>
    <row r="975" spans="1:19" ht="43.5" x14ac:dyDescent="0.25">
      <c r="A975" s="47" t="s">
        <v>88</v>
      </c>
      <c r="B975" s="37">
        <v>250</v>
      </c>
      <c r="C975" s="37"/>
      <c r="D975" s="37"/>
      <c r="E975" s="37"/>
      <c r="F975" s="37">
        <v>250</v>
      </c>
      <c r="G975" s="6"/>
      <c r="H975" s="7"/>
      <c r="I975" s="168"/>
      <c r="J975" s="168"/>
      <c r="K975" s="168"/>
      <c r="L975" s="168"/>
      <c r="M975" s="168"/>
    </row>
    <row r="976" spans="1:19" x14ac:dyDescent="0.25">
      <c r="A976" s="8" t="s">
        <v>18</v>
      </c>
      <c r="B976" s="2">
        <v>150</v>
      </c>
      <c r="C976" s="2">
        <f>B976*0.1</f>
        <v>15</v>
      </c>
      <c r="D976" s="2">
        <v>49</v>
      </c>
      <c r="E976" s="2">
        <f>D976*C976</f>
        <v>735</v>
      </c>
      <c r="F976" s="2">
        <v>150</v>
      </c>
      <c r="G976" s="2">
        <f>F976*0.1</f>
        <v>15</v>
      </c>
      <c r="H976" s="9">
        <f>G976*D976</f>
        <v>735</v>
      </c>
      <c r="I976" s="168"/>
      <c r="J976" s="168"/>
      <c r="K976" s="168"/>
      <c r="L976" s="168"/>
      <c r="M976" s="168"/>
    </row>
    <row r="977" spans="1:13" x14ac:dyDescent="0.25">
      <c r="A977" s="8" t="s">
        <v>19</v>
      </c>
      <c r="B977" s="2">
        <v>15</v>
      </c>
      <c r="C977" s="2">
        <f t="shared" ref="C977:C982" si="343">B977*0.1</f>
        <v>1.5</v>
      </c>
      <c r="D977" s="2">
        <v>72</v>
      </c>
      <c r="E977" s="2">
        <f t="shared" ref="E977:E982" si="344">D977*C977</f>
        <v>108</v>
      </c>
      <c r="F977" s="2">
        <v>15</v>
      </c>
      <c r="G977" s="2">
        <v>1.5</v>
      </c>
      <c r="H977" s="9">
        <f t="shared" ref="H977:H982" si="345">G977*D977</f>
        <v>108</v>
      </c>
      <c r="I977" s="168"/>
      <c r="J977" s="168"/>
      <c r="K977" s="168"/>
      <c r="L977" s="168"/>
      <c r="M977" s="168"/>
    </row>
    <row r="978" spans="1:13" x14ac:dyDescent="0.25">
      <c r="A978" s="8" t="s">
        <v>25</v>
      </c>
      <c r="B978" s="2">
        <v>13.8</v>
      </c>
      <c r="C978" s="2">
        <f t="shared" si="343"/>
        <v>1.3800000000000001</v>
      </c>
      <c r="D978" s="2">
        <v>49</v>
      </c>
      <c r="E978" s="2">
        <f t="shared" si="344"/>
        <v>67.62</v>
      </c>
      <c r="F978" s="2">
        <v>14</v>
      </c>
      <c r="G978" s="2">
        <v>1.4</v>
      </c>
      <c r="H978" s="9">
        <f t="shared" si="345"/>
        <v>68.599999999999994</v>
      </c>
      <c r="I978" s="168"/>
      <c r="J978" s="168"/>
      <c r="K978" s="168"/>
      <c r="L978" s="168"/>
      <c r="M978" s="168"/>
    </row>
    <row r="979" spans="1:13" x14ac:dyDescent="0.25">
      <c r="A979" s="8" t="s">
        <v>66</v>
      </c>
      <c r="B979" s="2">
        <v>9</v>
      </c>
      <c r="C979" s="2">
        <f t="shared" si="343"/>
        <v>0.9</v>
      </c>
      <c r="D979" s="2">
        <v>59</v>
      </c>
      <c r="E979" s="2">
        <f t="shared" si="344"/>
        <v>53.1</v>
      </c>
      <c r="F979" s="2">
        <v>9</v>
      </c>
      <c r="G979" s="2">
        <v>0.9</v>
      </c>
      <c r="H979" s="9">
        <f t="shared" si="345"/>
        <v>53.1</v>
      </c>
      <c r="I979" s="168"/>
      <c r="J979" s="168"/>
      <c r="K979" s="168"/>
      <c r="L979" s="168"/>
      <c r="M979" s="168"/>
    </row>
    <row r="980" spans="1:13" x14ac:dyDescent="0.25">
      <c r="A980" s="8" t="s">
        <v>1</v>
      </c>
      <c r="B980" s="2">
        <v>2</v>
      </c>
      <c r="C980" s="2">
        <f t="shared" si="343"/>
        <v>0.2</v>
      </c>
      <c r="D980" s="2">
        <v>27</v>
      </c>
      <c r="E980" s="2">
        <f t="shared" si="344"/>
        <v>5.4</v>
      </c>
      <c r="F980" s="2">
        <v>2</v>
      </c>
      <c r="G980" s="2">
        <v>0.2</v>
      </c>
      <c r="H980" s="9">
        <f t="shared" si="345"/>
        <v>5.4</v>
      </c>
      <c r="I980" s="168"/>
      <c r="J980" s="168"/>
      <c r="K980" s="168"/>
      <c r="L980" s="168"/>
      <c r="M980" s="168"/>
    </row>
    <row r="981" spans="1:13" x14ac:dyDescent="0.25">
      <c r="A981" s="8" t="s">
        <v>67</v>
      </c>
      <c r="B981" s="2">
        <v>3</v>
      </c>
      <c r="C981" s="2">
        <f t="shared" si="343"/>
        <v>0.30000000000000004</v>
      </c>
      <c r="D981" s="2">
        <v>138</v>
      </c>
      <c r="E981" s="2">
        <f t="shared" si="344"/>
        <v>41.400000000000006</v>
      </c>
      <c r="F981" s="2">
        <v>3</v>
      </c>
      <c r="G981" s="2">
        <v>0.3</v>
      </c>
      <c r="H981" s="9">
        <f t="shared" si="345"/>
        <v>41.4</v>
      </c>
      <c r="I981" s="168"/>
      <c r="J981" s="168"/>
      <c r="K981" s="168"/>
      <c r="L981" s="168"/>
      <c r="M981" s="168"/>
    </row>
    <row r="982" spans="1:13" x14ac:dyDescent="0.25">
      <c r="A982" s="8" t="s">
        <v>34</v>
      </c>
      <c r="B982" s="2">
        <v>44</v>
      </c>
      <c r="C982" s="2">
        <f t="shared" si="343"/>
        <v>4.4000000000000004</v>
      </c>
      <c r="D982" s="2">
        <v>250</v>
      </c>
      <c r="E982" s="2">
        <f t="shared" si="344"/>
        <v>1100</v>
      </c>
      <c r="F982" s="2">
        <v>44</v>
      </c>
      <c r="G982" s="2">
        <v>4.4000000000000004</v>
      </c>
      <c r="H982" s="9">
        <f t="shared" si="345"/>
        <v>1100</v>
      </c>
      <c r="I982" s="168"/>
      <c r="J982" s="168"/>
      <c r="K982" s="168"/>
      <c r="L982" s="168"/>
      <c r="M982" s="168"/>
    </row>
    <row r="983" spans="1:13" ht="15.75" thickBot="1" x14ac:dyDescent="0.3">
      <c r="A983" s="14"/>
      <c r="B983" s="4"/>
      <c r="C983" s="4"/>
      <c r="D983" s="4"/>
      <c r="E983" s="4">
        <f>SUM(E976:E982)</f>
        <v>2110.52</v>
      </c>
      <c r="F983" s="4"/>
      <c r="G983" s="4"/>
      <c r="H983" s="15">
        <f>SUM(H976:H982)</f>
        <v>2111.5</v>
      </c>
      <c r="I983" s="168"/>
      <c r="J983" s="168"/>
      <c r="K983" s="168"/>
      <c r="L983" s="168"/>
      <c r="M983" s="168"/>
    </row>
    <row r="984" spans="1:13" ht="15.75" thickBot="1" x14ac:dyDescent="0.3">
      <c r="A984" s="96"/>
      <c r="B984" s="49"/>
      <c r="C984" s="49"/>
      <c r="D984" s="49"/>
      <c r="E984" s="50">
        <f>E983/100</f>
        <v>21.1052</v>
      </c>
      <c r="F984" s="50"/>
      <c r="G984" s="50"/>
      <c r="H984" s="52">
        <f>H983/100</f>
        <v>21.114999999999998</v>
      </c>
      <c r="I984" s="168"/>
      <c r="J984" s="168"/>
      <c r="K984" s="168"/>
      <c r="L984" s="168"/>
      <c r="M984" s="168"/>
    </row>
    <row r="985" spans="1:13" ht="36.75" customHeight="1" x14ac:dyDescent="0.25">
      <c r="A985" s="47" t="s">
        <v>74</v>
      </c>
      <c r="B985" s="37" t="s">
        <v>35</v>
      </c>
      <c r="C985" s="37"/>
      <c r="D985" s="37"/>
      <c r="E985" s="37"/>
      <c r="F985" s="37" t="s">
        <v>35</v>
      </c>
      <c r="G985" s="6"/>
      <c r="H985" s="7"/>
      <c r="I985" s="168"/>
      <c r="J985" s="168"/>
      <c r="K985" s="168"/>
      <c r="L985" s="168"/>
      <c r="M985" s="168"/>
    </row>
    <row r="986" spans="1:13" x14ac:dyDescent="0.25">
      <c r="A986" s="8" t="s">
        <v>24</v>
      </c>
      <c r="B986" s="2">
        <v>70</v>
      </c>
      <c r="C986" s="2">
        <f>B986*0.1</f>
        <v>7</v>
      </c>
      <c r="D986" s="2">
        <v>729</v>
      </c>
      <c r="E986" s="2">
        <f>D986*C986</f>
        <v>5103</v>
      </c>
      <c r="F986" s="2">
        <v>70</v>
      </c>
      <c r="G986" s="2">
        <f>F986*0.1</f>
        <v>7</v>
      </c>
      <c r="H986" s="9">
        <f>G986*D986</f>
        <v>5103</v>
      </c>
      <c r="I986" s="168"/>
      <c r="J986" s="168"/>
      <c r="K986" s="168"/>
      <c r="L986" s="168"/>
      <c r="M986" s="168"/>
    </row>
    <row r="987" spans="1:13" x14ac:dyDescent="0.25">
      <c r="A987" s="8" t="s">
        <v>3</v>
      </c>
      <c r="B987" s="2">
        <v>8.3000000000000007</v>
      </c>
      <c r="C987" s="2">
        <f t="shared" ref="C987:C992" si="346">B987*0.1</f>
        <v>0.83000000000000007</v>
      </c>
      <c r="D987" s="2">
        <v>102</v>
      </c>
      <c r="E987" s="2">
        <f t="shared" ref="E987:E992" si="347">D987*C987</f>
        <v>84.660000000000011</v>
      </c>
      <c r="F987" s="2">
        <v>8.3000000000000007</v>
      </c>
      <c r="G987" s="2">
        <f t="shared" ref="G987:G992" si="348">F987*0.1</f>
        <v>0.83000000000000007</v>
      </c>
      <c r="H987" s="9">
        <f t="shared" ref="H987:H991" si="349">G987*D987</f>
        <v>84.660000000000011</v>
      </c>
      <c r="I987" s="168"/>
      <c r="J987" s="168"/>
      <c r="K987" s="168"/>
      <c r="L987" s="168"/>
      <c r="M987" s="168"/>
    </row>
    <row r="988" spans="1:13" x14ac:dyDescent="0.25">
      <c r="A988" s="8" t="s">
        <v>25</v>
      </c>
      <c r="B988" s="2">
        <v>38.200000000000003</v>
      </c>
      <c r="C988" s="2">
        <f t="shared" si="346"/>
        <v>3.8200000000000003</v>
      </c>
      <c r="D988" s="2">
        <v>49</v>
      </c>
      <c r="E988" s="2">
        <f t="shared" si="347"/>
        <v>187.18</v>
      </c>
      <c r="F988" s="2">
        <v>38.200000000000003</v>
      </c>
      <c r="G988" s="2">
        <f t="shared" si="348"/>
        <v>3.8200000000000003</v>
      </c>
      <c r="H988" s="9">
        <f t="shared" si="349"/>
        <v>187.18</v>
      </c>
      <c r="I988" s="168"/>
      <c r="J988" s="168"/>
      <c r="K988" s="168"/>
      <c r="L988" s="168"/>
      <c r="M988" s="168"/>
    </row>
    <row r="989" spans="1:13" x14ac:dyDescent="0.25">
      <c r="A989" s="8" t="s">
        <v>67</v>
      </c>
      <c r="B989" s="2">
        <v>10</v>
      </c>
      <c r="C989" s="2">
        <f t="shared" si="346"/>
        <v>1</v>
      </c>
      <c r="D989" s="2">
        <v>138</v>
      </c>
      <c r="E989" s="2">
        <f t="shared" si="347"/>
        <v>138</v>
      </c>
      <c r="F989" s="2">
        <v>10</v>
      </c>
      <c r="G989" s="2">
        <f t="shared" si="348"/>
        <v>1</v>
      </c>
      <c r="H989" s="9">
        <f t="shared" si="349"/>
        <v>138</v>
      </c>
      <c r="I989" s="168"/>
      <c r="J989" s="168"/>
      <c r="K989" s="168"/>
      <c r="L989" s="168"/>
      <c r="M989" s="168"/>
    </row>
    <row r="990" spans="1:13" x14ac:dyDescent="0.25">
      <c r="A990" s="8" t="s">
        <v>26</v>
      </c>
      <c r="B990" s="2">
        <v>5</v>
      </c>
      <c r="C990" s="2">
        <f t="shared" si="346"/>
        <v>0.5</v>
      </c>
      <c r="D990" s="2">
        <v>30</v>
      </c>
      <c r="E990" s="2">
        <f t="shared" si="347"/>
        <v>15</v>
      </c>
      <c r="F990" s="2">
        <v>5</v>
      </c>
      <c r="G990" s="2">
        <f t="shared" si="348"/>
        <v>0.5</v>
      </c>
      <c r="H990" s="9">
        <f t="shared" si="349"/>
        <v>15</v>
      </c>
      <c r="I990" s="168"/>
      <c r="J990" s="168"/>
      <c r="K990" s="168"/>
      <c r="L990" s="168"/>
      <c r="M990" s="168"/>
    </row>
    <row r="991" spans="1:13" x14ac:dyDescent="0.25">
      <c r="A991" s="8" t="s">
        <v>1</v>
      </c>
      <c r="B991" s="2">
        <v>1</v>
      </c>
      <c r="C991" s="2">
        <f t="shared" si="346"/>
        <v>0.1</v>
      </c>
      <c r="D991" s="2">
        <v>27</v>
      </c>
      <c r="E991" s="2">
        <f t="shared" si="347"/>
        <v>2.7</v>
      </c>
      <c r="F991" s="2">
        <v>1</v>
      </c>
      <c r="G991" s="2">
        <f t="shared" si="348"/>
        <v>0.1</v>
      </c>
      <c r="H991" s="9">
        <f t="shared" si="349"/>
        <v>2.7</v>
      </c>
      <c r="I991" s="168"/>
      <c r="J991" s="168"/>
      <c r="K991" s="168"/>
      <c r="L991" s="168"/>
      <c r="M991" s="168"/>
    </row>
    <row r="992" spans="1:13" ht="15.75" thickBot="1" x14ac:dyDescent="0.3">
      <c r="A992" s="12" t="s">
        <v>68</v>
      </c>
      <c r="B992" s="13">
        <v>5</v>
      </c>
      <c r="C992" s="2">
        <f t="shared" si="346"/>
        <v>0.5</v>
      </c>
      <c r="D992" s="13">
        <v>620</v>
      </c>
      <c r="E992" s="2">
        <f t="shared" si="347"/>
        <v>310</v>
      </c>
      <c r="F992" s="13">
        <v>5</v>
      </c>
      <c r="G992" s="2">
        <f t="shared" si="348"/>
        <v>0.5</v>
      </c>
      <c r="H992" s="9">
        <f>G992*D992</f>
        <v>310</v>
      </c>
      <c r="I992" s="168"/>
      <c r="J992" s="168"/>
      <c r="K992" s="168"/>
      <c r="L992" s="168"/>
      <c r="M992" s="168"/>
    </row>
    <row r="993" spans="1:13" x14ac:dyDescent="0.25">
      <c r="A993" s="47"/>
      <c r="B993" s="37"/>
      <c r="C993" s="37"/>
      <c r="D993" s="37"/>
      <c r="E993" s="37">
        <f>SUM(E986:E992)</f>
        <v>5840.54</v>
      </c>
      <c r="F993" s="37"/>
      <c r="G993" s="6"/>
      <c r="H993" s="7">
        <f>SUM(H986:H992)</f>
        <v>5840.54</v>
      </c>
      <c r="I993" s="168"/>
      <c r="J993" s="168"/>
      <c r="K993" s="168"/>
      <c r="L993" s="168"/>
      <c r="M993" s="168"/>
    </row>
    <row r="994" spans="1:13" ht="15.75" thickBot="1" x14ac:dyDescent="0.3">
      <c r="A994" s="8"/>
      <c r="B994" s="2"/>
      <c r="C994" s="2"/>
      <c r="D994" s="2"/>
      <c r="E994" s="2">
        <f>E993/100</f>
        <v>58.4054</v>
      </c>
      <c r="F994" s="2"/>
      <c r="G994" s="2"/>
      <c r="H994" s="9">
        <f>H993/100</f>
        <v>58.4054</v>
      </c>
      <c r="I994" s="168"/>
      <c r="J994" s="168"/>
      <c r="K994" s="168"/>
      <c r="L994" s="168"/>
      <c r="M994" s="168"/>
    </row>
    <row r="995" spans="1:13" x14ac:dyDescent="0.25">
      <c r="A995" s="47" t="s">
        <v>78</v>
      </c>
      <c r="B995" s="37">
        <v>150</v>
      </c>
      <c r="C995" s="37"/>
      <c r="D995" s="37"/>
      <c r="E995" s="37"/>
      <c r="F995" s="37">
        <v>180</v>
      </c>
      <c r="G995" s="6"/>
      <c r="H995" s="7"/>
      <c r="I995" s="168"/>
      <c r="J995" s="168"/>
      <c r="K995" s="168"/>
      <c r="L995" s="168"/>
      <c r="M995" s="168"/>
    </row>
    <row r="996" spans="1:13" x14ac:dyDescent="0.25">
      <c r="A996" s="8" t="s">
        <v>18</v>
      </c>
      <c r="B996" s="2">
        <v>214</v>
      </c>
      <c r="C996" s="2">
        <f>B996*0.1</f>
        <v>21.400000000000002</v>
      </c>
      <c r="D996" s="2">
        <v>49</v>
      </c>
      <c r="E996" s="2">
        <f>D996*C996</f>
        <v>1048.6000000000001</v>
      </c>
      <c r="F996" s="2">
        <v>257</v>
      </c>
      <c r="G996" s="2">
        <f>F996*0.1</f>
        <v>25.700000000000003</v>
      </c>
      <c r="H996" s="9">
        <f>G996*D996</f>
        <v>1259.3000000000002</v>
      </c>
      <c r="I996" s="168"/>
      <c r="J996" s="168"/>
      <c r="K996" s="168"/>
      <c r="L996" s="168"/>
      <c r="M996" s="168"/>
    </row>
    <row r="997" spans="1:13" x14ac:dyDescent="0.25">
      <c r="A997" s="8" t="s">
        <v>1</v>
      </c>
      <c r="B997" s="2">
        <v>3</v>
      </c>
      <c r="C997" s="2">
        <f t="shared" ref="C997:C999" si="350">B997*0.1</f>
        <v>0.30000000000000004</v>
      </c>
      <c r="D997" s="2">
        <v>27</v>
      </c>
      <c r="E997" s="2">
        <f t="shared" ref="E997:E999" si="351">D997*C997</f>
        <v>8.1000000000000014</v>
      </c>
      <c r="F997" s="2">
        <v>3</v>
      </c>
      <c r="G997" s="2">
        <f t="shared" ref="G997:G999" si="352">F997*0.1</f>
        <v>0.30000000000000004</v>
      </c>
      <c r="H997" s="9">
        <f t="shared" ref="H997:H999" si="353">G997*D997</f>
        <v>8.1000000000000014</v>
      </c>
      <c r="I997" s="168"/>
      <c r="J997" s="168"/>
      <c r="K997" s="168"/>
      <c r="L997" s="168"/>
      <c r="M997" s="168"/>
    </row>
    <row r="998" spans="1:13" x14ac:dyDescent="0.25">
      <c r="A998" s="8" t="s">
        <v>68</v>
      </c>
      <c r="B998" s="2">
        <v>5.3</v>
      </c>
      <c r="C998" s="2">
        <f t="shared" si="350"/>
        <v>0.53</v>
      </c>
      <c r="D998" s="2">
        <v>620</v>
      </c>
      <c r="E998" s="2">
        <f t="shared" si="351"/>
        <v>328.6</v>
      </c>
      <c r="F998" s="2">
        <v>6.4</v>
      </c>
      <c r="G998" s="2">
        <f t="shared" si="352"/>
        <v>0.64000000000000012</v>
      </c>
      <c r="H998" s="9">
        <f t="shared" si="353"/>
        <v>396.80000000000007</v>
      </c>
      <c r="I998" s="168"/>
      <c r="J998" s="168"/>
      <c r="K998" s="168"/>
      <c r="L998" s="168"/>
      <c r="M998" s="168"/>
    </row>
    <row r="999" spans="1:13" x14ac:dyDescent="0.25">
      <c r="A999" s="8" t="s">
        <v>77</v>
      </c>
      <c r="B999" s="2">
        <v>23.7</v>
      </c>
      <c r="C999" s="2">
        <f t="shared" si="350"/>
        <v>2.37</v>
      </c>
      <c r="D999" s="2">
        <v>74</v>
      </c>
      <c r="E999" s="2">
        <f t="shared" si="351"/>
        <v>175.38</v>
      </c>
      <c r="F999" s="2">
        <v>28.4</v>
      </c>
      <c r="G999" s="2">
        <f t="shared" si="352"/>
        <v>2.84</v>
      </c>
      <c r="H999" s="9">
        <f t="shared" si="353"/>
        <v>210.16</v>
      </c>
      <c r="I999" s="168"/>
      <c r="J999" s="168"/>
      <c r="K999" s="168"/>
      <c r="L999" s="168"/>
      <c r="M999" s="168"/>
    </row>
    <row r="1000" spans="1:13" x14ac:dyDescent="0.25">
      <c r="A1000" s="8"/>
      <c r="B1000" s="2"/>
      <c r="C1000" s="2"/>
      <c r="D1000" s="2"/>
      <c r="E1000" s="2">
        <f>SUM(E996:E999)</f>
        <v>1560.6800000000003</v>
      </c>
      <c r="F1000" s="2"/>
      <c r="G1000" s="2"/>
      <c r="H1000" s="9">
        <f>SUM(H996:H999)</f>
        <v>1874.3600000000004</v>
      </c>
      <c r="I1000" s="168"/>
      <c r="J1000" s="168"/>
      <c r="K1000" s="168"/>
      <c r="L1000" s="168"/>
      <c r="M1000" s="168"/>
    </row>
    <row r="1001" spans="1:13" ht="15.75" thickBot="1" x14ac:dyDescent="0.3">
      <c r="A1001" s="12"/>
      <c r="B1001" s="13"/>
      <c r="C1001" s="13"/>
      <c r="D1001" s="13"/>
      <c r="E1001" s="41">
        <f>E1000/100</f>
        <v>15.606800000000003</v>
      </c>
      <c r="F1001" s="13"/>
      <c r="G1001" s="13"/>
      <c r="H1001" s="53">
        <f>H1000/100</f>
        <v>18.743600000000004</v>
      </c>
      <c r="I1001" s="168"/>
      <c r="J1001" s="168"/>
      <c r="K1001" s="168"/>
      <c r="L1001" s="168"/>
      <c r="M1001" s="168"/>
    </row>
    <row r="1002" spans="1:13" x14ac:dyDescent="0.25">
      <c r="A1002" s="47" t="s">
        <v>38</v>
      </c>
      <c r="B1002" s="37">
        <v>200</v>
      </c>
      <c r="C1002" s="37"/>
      <c r="D1002" s="37"/>
      <c r="E1002" s="37"/>
      <c r="F1002" s="37">
        <v>200</v>
      </c>
      <c r="G1002" s="6"/>
      <c r="H1002" s="7"/>
      <c r="I1002" s="168"/>
      <c r="J1002" s="168"/>
      <c r="K1002" s="168"/>
      <c r="L1002" s="168"/>
      <c r="M1002" s="168"/>
    </row>
    <row r="1003" spans="1:13" x14ac:dyDescent="0.25">
      <c r="A1003" s="8" t="s">
        <v>41</v>
      </c>
      <c r="B1003" s="2">
        <v>20</v>
      </c>
      <c r="C1003" s="2">
        <v>2</v>
      </c>
      <c r="D1003" s="2">
        <v>450</v>
      </c>
      <c r="E1003" s="2">
        <f>D1003*C1003</f>
        <v>900</v>
      </c>
      <c r="F1003" s="2">
        <v>20</v>
      </c>
      <c r="G1003" s="2">
        <v>2</v>
      </c>
      <c r="H1003" s="9">
        <f>G1003*D1003</f>
        <v>900</v>
      </c>
      <c r="I1003" s="168"/>
      <c r="J1003" s="168"/>
      <c r="K1003" s="168"/>
      <c r="L1003" s="168"/>
      <c r="M1003" s="168"/>
    </row>
    <row r="1004" spans="1:13" x14ac:dyDescent="0.25">
      <c r="A1004" s="8" t="s">
        <v>2</v>
      </c>
      <c r="B1004" s="2">
        <v>15</v>
      </c>
      <c r="C1004" s="2">
        <f>B1004*0.1</f>
        <v>1.5</v>
      </c>
      <c r="D1004" s="2">
        <v>85.8</v>
      </c>
      <c r="E1004" s="2">
        <f>D1004*C1004</f>
        <v>128.69999999999999</v>
      </c>
      <c r="F1004" s="2">
        <v>15</v>
      </c>
      <c r="G1004" s="2">
        <f>F1004*0.1</f>
        <v>1.5</v>
      </c>
      <c r="H1004" s="9">
        <f>G1004*D1004</f>
        <v>128.69999999999999</v>
      </c>
      <c r="I1004" s="168"/>
      <c r="J1004" s="168"/>
      <c r="K1004" s="168"/>
      <c r="L1004" s="168"/>
      <c r="M1004" s="168"/>
    </row>
    <row r="1005" spans="1:13" ht="15.75" thickBot="1" x14ac:dyDescent="0.3">
      <c r="A1005" s="12"/>
      <c r="B1005" s="13"/>
      <c r="C1005" s="13"/>
      <c r="D1005" s="13"/>
      <c r="E1005" s="32">
        <f>SUM(E1003:E1004)</f>
        <v>1028.7</v>
      </c>
      <c r="F1005" s="13"/>
      <c r="G1005" s="13"/>
      <c r="H1005" s="33">
        <f>SUM(H1003:H1004)</f>
        <v>1028.7</v>
      </c>
      <c r="I1005" s="168"/>
      <c r="J1005" s="168"/>
      <c r="K1005" s="168"/>
      <c r="L1005" s="168"/>
      <c r="M1005" s="168"/>
    </row>
    <row r="1006" spans="1:13" ht="15.75" thickBot="1" x14ac:dyDescent="0.3">
      <c r="A1006" s="115"/>
      <c r="B1006" s="74"/>
      <c r="C1006" s="74"/>
      <c r="D1006" s="74"/>
      <c r="E1006" s="75">
        <f>E1005/100</f>
        <v>10.287000000000001</v>
      </c>
      <c r="F1006" s="74"/>
      <c r="G1006" s="74"/>
      <c r="H1006" s="116">
        <f>H1005/100</f>
        <v>10.287000000000001</v>
      </c>
      <c r="I1006" s="168"/>
      <c r="J1006" s="168"/>
      <c r="K1006" s="168"/>
      <c r="L1006" s="168"/>
      <c r="M1006" s="168"/>
    </row>
    <row r="1007" spans="1:13" ht="15.75" thickBot="1" x14ac:dyDescent="0.3">
      <c r="A1007" s="5" t="s">
        <v>55</v>
      </c>
      <c r="B1007" s="37">
        <v>50</v>
      </c>
      <c r="C1007" s="6">
        <v>5</v>
      </c>
      <c r="D1007" s="6">
        <v>62</v>
      </c>
      <c r="E1007" s="37">
        <f>D1007*C1007/100</f>
        <v>3.1</v>
      </c>
      <c r="F1007" s="37">
        <v>50</v>
      </c>
      <c r="G1007" s="6">
        <v>5</v>
      </c>
      <c r="H1007" s="38">
        <f>G1007*D1007/100</f>
        <v>3.1</v>
      </c>
      <c r="I1007" s="168"/>
      <c r="J1007" s="168"/>
      <c r="K1007" s="168"/>
      <c r="L1007" s="168"/>
      <c r="M1007" s="168"/>
    </row>
    <row r="1008" spans="1:13" ht="15.75" thickBot="1" x14ac:dyDescent="0.3">
      <c r="A1008" s="34" t="s">
        <v>56</v>
      </c>
      <c r="B1008" s="13">
        <v>20</v>
      </c>
      <c r="C1008" s="13">
        <v>2</v>
      </c>
      <c r="D1008" s="13">
        <v>117</v>
      </c>
      <c r="E1008" s="37">
        <f>D1008*C1008/100</f>
        <v>2.34</v>
      </c>
      <c r="F1008" s="32">
        <v>20</v>
      </c>
      <c r="G1008" s="13">
        <v>2</v>
      </c>
      <c r="H1008" s="38">
        <f>G1008*D1008/100</f>
        <v>2.34</v>
      </c>
      <c r="I1008" s="168"/>
      <c r="J1008" s="168"/>
      <c r="K1008" s="168"/>
      <c r="L1008" s="168"/>
    </row>
    <row r="1009" spans="1:13" ht="15.75" thickBot="1" x14ac:dyDescent="0.3">
      <c r="A1009" s="21" t="s">
        <v>50</v>
      </c>
      <c r="B1009" s="11"/>
      <c r="C1009" s="11"/>
      <c r="D1009" s="11"/>
      <c r="E1009" s="26">
        <f>E1008+E1007+E1006+E1001+E994+E984+E974</f>
        <v>121.7544</v>
      </c>
      <c r="F1009" s="30"/>
      <c r="G1009" s="30"/>
      <c r="H1009" s="27">
        <f>H1008+H1007+H1006+H1001+H994+H984+H974</f>
        <v>132.18100000000001</v>
      </c>
      <c r="M1009" s="168"/>
    </row>
    <row r="1010" spans="1:13" ht="16.5" thickBot="1" x14ac:dyDescent="0.3">
      <c r="A1010" s="367" t="s">
        <v>175</v>
      </c>
      <c r="B1010" s="368"/>
      <c r="C1010" s="368"/>
      <c r="D1010" s="368"/>
      <c r="E1010" s="368"/>
      <c r="F1010" s="368"/>
      <c r="G1010" s="368"/>
      <c r="H1010" s="369"/>
      <c r="I1010" s="168"/>
      <c r="J1010" s="168"/>
      <c r="K1010" s="168"/>
      <c r="L1010" s="168"/>
      <c r="M1010" s="168"/>
    </row>
    <row r="1011" spans="1:13" x14ac:dyDescent="0.25">
      <c r="A1011" s="359" t="s">
        <v>15</v>
      </c>
      <c r="B1011" s="365" t="s">
        <v>86</v>
      </c>
      <c r="C1011" s="365"/>
      <c r="D1011" s="365"/>
      <c r="E1011" s="365"/>
      <c r="F1011" s="365" t="s">
        <v>85</v>
      </c>
      <c r="G1011" s="365"/>
      <c r="H1011" s="366"/>
      <c r="I1011" s="168"/>
      <c r="J1011" s="168"/>
      <c r="K1011" s="168"/>
      <c r="L1011" s="168"/>
      <c r="M1011" s="168"/>
    </row>
    <row r="1012" spans="1:13" ht="30.75" thickBot="1" x14ac:dyDescent="0.3">
      <c r="A1012" s="359"/>
      <c r="B1012" s="44" t="s">
        <v>73</v>
      </c>
      <c r="C1012" s="44" t="s">
        <v>5</v>
      </c>
      <c r="D1012" s="44" t="s">
        <v>6</v>
      </c>
      <c r="E1012" s="44" t="s">
        <v>13</v>
      </c>
      <c r="F1012" s="44" t="s">
        <v>73</v>
      </c>
      <c r="G1012" s="44" t="s">
        <v>14</v>
      </c>
      <c r="H1012" s="45" t="s">
        <v>13</v>
      </c>
      <c r="I1012" s="168"/>
      <c r="J1012" s="168"/>
      <c r="K1012" s="168"/>
      <c r="L1012" s="168"/>
      <c r="M1012" s="168"/>
    </row>
    <row r="1013" spans="1:13" x14ac:dyDescent="0.25">
      <c r="A1013" s="43" t="s">
        <v>205</v>
      </c>
      <c r="B1013" s="37">
        <v>40</v>
      </c>
      <c r="C1013" s="6">
        <f>B1013*0.1</f>
        <v>4</v>
      </c>
      <c r="D1013" s="6">
        <v>170</v>
      </c>
      <c r="E1013" s="6">
        <f>C1013*D1013</f>
        <v>680</v>
      </c>
      <c r="F1013" s="37">
        <v>40</v>
      </c>
      <c r="G1013" s="6">
        <f>F1013*0.1</f>
        <v>4</v>
      </c>
      <c r="H1013" s="7">
        <f>G1013*D1013</f>
        <v>680</v>
      </c>
      <c r="I1013" s="168"/>
      <c r="J1013" s="168"/>
      <c r="K1013" s="168"/>
      <c r="L1013" s="168"/>
      <c r="M1013" s="168"/>
    </row>
    <row r="1014" spans="1:13" ht="15.75" thickBot="1" x14ac:dyDescent="0.3">
      <c r="A1014" s="12"/>
      <c r="B1014" s="13"/>
      <c r="C1014" s="13"/>
      <c r="D1014" s="13"/>
      <c r="E1014" s="32">
        <f>E1013/100</f>
        <v>6.8</v>
      </c>
      <c r="F1014" s="13"/>
      <c r="G1014" s="13"/>
      <c r="H1014" s="33">
        <f>H1013/100</f>
        <v>6.8</v>
      </c>
      <c r="I1014" s="168"/>
      <c r="J1014" s="168"/>
      <c r="K1014" s="168"/>
      <c r="L1014" s="168"/>
      <c r="M1014" s="168"/>
    </row>
    <row r="1015" spans="1:13" x14ac:dyDescent="0.25">
      <c r="A1015" s="47" t="s">
        <v>97</v>
      </c>
      <c r="B1015" s="54">
        <v>200</v>
      </c>
      <c r="C1015" s="54"/>
      <c r="D1015" s="54"/>
      <c r="E1015" s="54"/>
      <c r="F1015" s="54">
        <v>250</v>
      </c>
      <c r="G1015" s="6"/>
      <c r="H1015" s="7"/>
      <c r="I1015" s="168"/>
      <c r="J1015" s="168"/>
      <c r="K1015" s="168"/>
      <c r="L1015" s="168"/>
      <c r="M1015" s="168"/>
    </row>
    <row r="1016" spans="1:13" x14ac:dyDescent="0.25">
      <c r="A1016" s="8" t="s">
        <v>42</v>
      </c>
      <c r="B1016" s="2">
        <v>176</v>
      </c>
      <c r="C1016" s="2">
        <v>17.600000000000001</v>
      </c>
      <c r="D1016" s="2">
        <v>270</v>
      </c>
      <c r="E1016" s="2">
        <f>D1016*C1016</f>
        <v>4752</v>
      </c>
      <c r="F1016" s="2">
        <v>220</v>
      </c>
      <c r="G1016" s="2">
        <v>22</v>
      </c>
      <c r="H1016" s="9">
        <f>G1016*D1016</f>
        <v>5940</v>
      </c>
      <c r="I1016" s="168"/>
      <c r="J1016" s="168"/>
      <c r="K1016" s="168"/>
      <c r="L1016" s="168"/>
      <c r="M1016" s="168"/>
    </row>
    <row r="1017" spans="1:13" x14ac:dyDescent="0.25">
      <c r="A1017" s="8" t="s">
        <v>1</v>
      </c>
      <c r="B1017" s="2">
        <v>2</v>
      </c>
      <c r="C1017" s="2">
        <v>0.2</v>
      </c>
      <c r="D1017" s="2">
        <v>27</v>
      </c>
      <c r="E1017" s="2">
        <f t="shared" ref="E1017:E1018" si="354">D1017*C1017</f>
        <v>5.4</v>
      </c>
      <c r="F1017" s="2">
        <v>3</v>
      </c>
      <c r="G1017" s="2">
        <v>0.3</v>
      </c>
      <c r="H1017" s="9">
        <f t="shared" ref="H1017:H1018" si="355">G1017*D1017</f>
        <v>8.1</v>
      </c>
      <c r="I1017" s="168"/>
      <c r="J1017" s="168"/>
      <c r="K1017" s="168"/>
      <c r="L1017" s="168"/>
      <c r="M1017" s="168"/>
    </row>
    <row r="1018" spans="1:13" x14ac:dyDescent="0.25">
      <c r="A1018" s="8" t="s">
        <v>68</v>
      </c>
      <c r="B1018" s="2">
        <v>10</v>
      </c>
      <c r="C1018" s="2">
        <v>1</v>
      </c>
      <c r="D1018" s="2">
        <v>620</v>
      </c>
      <c r="E1018" s="2">
        <f t="shared" si="354"/>
        <v>620</v>
      </c>
      <c r="F1018" s="2">
        <v>10</v>
      </c>
      <c r="G1018" s="2">
        <v>1</v>
      </c>
      <c r="H1018" s="9">
        <f t="shared" si="355"/>
        <v>620</v>
      </c>
      <c r="I1018" s="168"/>
      <c r="J1018" s="168"/>
      <c r="K1018" s="168"/>
      <c r="L1018" s="168"/>
      <c r="M1018" s="168"/>
    </row>
    <row r="1019" spans="1:13" ht="15.75" thickBot="1" x14ac:dyDescent="0.3">
      <c r="A1019" s="14"/>
      <c r="B1019" s="4"/>
      <c r="C1019" s="4"/>
      <c r="D1019" s="4"/>
      <c r="E1019" s="4">
        <f>SUM(E1016:E1018)</f>
        <v>5377.4</v>
      </c>
      <c r="F1019" s="4"/>
      <c r="G1019" s="4"/>
      <c r="H1019" s="15">
        <f>SUM(H1016:H1018)</f>
        <v>6568.1</v>
      </c>
      <c r="I1019" s="168"/>
      <c r="J1019" s="168"/>
      <c r="K1019" s="168"/>
      <c r="L1019" s="168"/>
      <c r="M1019" s="168"/>
    </row>
    <row r="1020" spans="1:13" ht="15.75" thickBot="1" x14ac:dyDescent="0.3">
      <c r="A1020" s="51"/>
      <c r="B1020" s="50"/>
      <c r="C1020" s="50"/>
      <c r="D1020" s="50"/>
      <c r="E1020" s="97">
        <f>E1019/100</f>
        <v>53.773999999999994</v>
      </c>
      <c r="F1020" s="50"/>
      <c r="G1020" s="50"/>
      <c r="H1020" s="95">
        <f>H1019/100</f>
        <v>65.680999999999997</v>
      </c>
      <c r="I1020" s="168"/>
      <c r="J1020" s="168"/>
      <c r="K1020" s="168"/>
      <c r="L1020" s="168"/>
      <c r="M1020" s="168"/>
    </row>
    <row r="1021" spans="1:13" ht="15.75" thickBot="1" x14ac:dyDescent="0.3">
      <c r="A1021" s="92" t="s">
        <v>202</v>
      </c>
      <c r="B1021" s="84">
        <v>30</v>
      </c>
      <c r="C1021" s="84">
        <f>B1021*0.1</f>
        <v>3</v>
      </c>
      <c r="D1021" s="84">
        <v>197</v>
      </c>
      <c r="E1021" s="164">
        <f>C1021*D1021/100</f>
        <v>5.91</v>
      </c>
      <c r="F1021" s="84">
        <v>30</v>
      </c>
      <c r="G1021" s="84">
        <f>F1021*0.1</f>
        <v>3</v>
      </c>
      <c r="H1021" s="165">
        <f>G1021*D1021/100</f>
        <v>5.91</v>
      </c>
      <c r="I1021" s="168"/>
      <c r="J1021" s="168"/>
      <c r="K1021" s="168"/>
      <c r="L1021" s="168"/>
      <c r="M1021" s="168"/>
    </row>
    <row r="1022" spans="1:13" x14ac:dyDescent="0.25">
      <c r="A1022" s="5" t="s">
        <v>55</v>
      </c>
      <c r="B1022" s="62">
        <v>30</v>
      </c>
      <c r="C1022" s="6">
        <v>3</v>
      </c>
      <c r="D1022" s="6">
        <v>62</v>
      </c>
      <c r="E1022" s="37">
        <f>D1022*3/100</f>
        <v>1.86</v>
      </c>
      <c r="F1022" s="62">
        <v>30</v>
      </c>
      <c r="G1022" s="6">
        <v>3</v>
      </c>
      <c r="H1022" s="38">
        <f>G1022*D1022/100</f>
        <v>1.86</v>
      </c>
      <c r="I1022" s="168"/>
      <c r="J1022" s="168"/>
      <c r="K1022" s="168"/>
      <c r="L1022" s="168"/>
      <c r="M1022" s="168"/>
    </row>
    <row r="1023" spans="1:13" x14ac:dyDescent="0.25">
      <c r="A1023" s="28" t="s">
        <v>155</v>
      </c>
      <c r="B1023" s="35">
        <v>200</v>
      </c>
      <c r="C1023" s="35"/>
      <c r="D1023" s="35"/>
      <c r="E1023" s="35"/>
      <c r="F1023" s="35">
        <v>200</v>
      </c>
      <c r="G1023" s="29"/>
      <c r="H1023" s="61"/>
      <c r="I1023" s="168"/>
      <c r="J1023" s="168"/>
      <c r="K1023" s="168"/>
      <c r="L1023" s="168"/>
      <c r="M1023" s="168"/>
    </row>
    <row r="1024" spans="1:13" x14ac:dyDescent="0.25">
      <c r="A1024" s="8" t="s">
        <v>134</v>
      </c>
      <c r="B1024" s="2">
        <v>1</v>
      </c>
      <c r="C1024" s="2">
        <f>B1024*0.1</f>
        <v>0.1</v>
      </c>
      <c r="D1024" s="2">
        <v>650</v>
      </c>
      <c r="E1024" s="2">
        <f>D1024*C1024</f>
        <v>65</v>
      </c>
      <c r="F1024" s="2">
        <f>B1024</f>
        <v>1</v>
      </c>
      <c r="G1024" s="2">
        <f>F1024*0.1</f>
        <v>0.1</v>
      </c>
      <c r="H1024" s="9">
        <f>G1024*D1024</f>
        <v>65</v>
      </c>
      <c r="I1024" s="168"/>
      <c r="J1024" s="168"/>
      <c r="K1024" s="168"/>
      <c r="L1024" s="168"/>
      <c r="M1024" s="168"/>
    </row>
    <row r="1025" spans="1:13" x14ac:dyDescent="0.25">
      <c r="A1025" s="8" t="s">
        <v>28</v>
      </c>
      <c r="B1025" s="2">
        <v>7</v>
      </c>
      <c r="C1025" s="2">
        <f t="shared" ref="C1025:C1026" si="356">B1025*0.1</f>
        <v>0.70000000000000007</v>
      </c>
      <c r="D1025" s="2">
        <v>179</v>
      </c>
      <c r="E1025" s="2">
        <f t="shared" ref="E1025:E1026" si="357">D1025*C1025</f>
        <v>125.30000000000001</v>
      </c>
      <c r="F1025" s="2">
        <f t="shared" ref="F1025:F1026" si="358">B1025</f>
        <v>7</v>
      </c>
      <c r="G1025" s="2">
        <f t="shared" ref="G1025:G1026" si="359">F1025*0.1</f>
        <v>0.70000000000000007</v>
      </c>
      <c r="H1025" s="9">
        <f t="shared" ref="H1025:H1026" si="360">G1025*D1025</f>
        <v>125.30000000000001</v>
      </c>
      <c r="I1025" s="168"/>
      <c r="J1025" s="168"/>
      <c r="K1025" s="168"/>
      <c r="L1025" s="168"/>
      <c r="M1025" s="168"/>
    </row>
    <row r="1026" spans="1:13" x14ac:dyDescent="0.25">
      <c r="A1026" s="8" t="s">
        <v>2</v>
      </c>
      <c r="B1026" s="2">
        <v>11</v>
      </c>
      <c r="C1026" s="2">
        <f t="shared" si="356"/>
        <v>1.1000000000000001</v>
      </c>
      <c r="D1026" s="2">
        <v>85.8</v>
      </c>
      <c r="E1026" s="2">
        <f t="shared" si="357"/>
        <v>94.38000000000001</v>
      </c>
      <c r="F1026" s="2">
        <f t="shared" si="358"/>
        <v>11</v>
      </c>
      <c r="G1026" s="2">
        <f t="shared" si="359"/>
        <v>1.1000000000000001</v>
      </c>
      <c r="H1026" s="9">
        <f t="shared" si="360"/>
        <v>94.38000000000001</v>
      </c>
      <c r="I1026" s="168"/>
      <c r="J1026" s="168"/>
      <c r="K1026" s="168"/>
      <c r="L1026" s="168"/>
      <c r="M1026" s="168"/>
    </row>
    <row r="1027" spans="1:13" ht="15.75" thickBot="1" x14ac:dyDescent="0.3">
      <c r="A1027" s="4"/>
      <c r="B1027" s="4"/>
      <c r="C1027" s="4"/>
      <c r="D1027" s="22"/>
      <c r="E1027" s="79">
        <f>E1024+E1025+E1026</f>
        <v>284.68</v>
      </c>
      <c r="F1027" s="79"/>
      <c r="G1027" s="79"/>
      <c r="H1027" s="79">
        <f>SUM(H1024:H1026)</f>
        <v>284.68</v>
      </c>
      <c r="I1027" s="168"/>
      <c r="J1027" s="168"/>
      <c r="K1027" s="168"/>
      <c r="L1027" s="168"/>
      <c r="M1027" s="168"/>
    </row>
    <row r="1028" spans="1:13" ht="15.75" thickBot="1" x14ac:dyDescent="0.3">
      <c r="A1028" s="51"/>
      <c r="B1028" s="50"/>
      <c r="C1028" s="50"/>
      <c r="D1028" s="50"/>
      <c r="E1028" s="50">
        <f>E1027/100</f>
        <v>2.8468</v>
      </c>
      <c r="F1028" s="50"/>
      <c r="G1028" s="50"/>
      <c r="H1028" s="52">
        <f>H1027/100</f>
        <v>2.8468</v>
      </c>
      <c r="I1028" s="168"/>
      <c r="J1028" s="168"/>
      <c r="K1028" s="168"/>
      <c r="L1028" s="168"/>
      <c r="M1028" s="168"/>
    </row>
    <row r="1029" spans="1:13" ht="15.75" thickBot="1" x14ac:dyDescent="0.3">
      <c r="A1029" s="21" t="s">
        <v>50</v>
      </c>
      <c r="B1029" s="11"/>
      <c r="C1029" s="11"/>
      <c r="D1029" s="11"/>
      <c r="E1029" s="26">
        <f>E1028+E1022+E1021+E1014+E1020</f>
        <v>71.190799999999996</v>
      </c>
      <c r="F1029" s="30"/>
      <c r="G1029" s="30"/>
      <c r="H1029" s="27">
        <f>H1028+H1022+H1021+H1020+H1014</f>
        <v>83.097799999999992</v>
      </c>
      <c r="I1029" s="168"/>
      <c r="J1029" s="168"/>
      <c r="K1029" s="168"/>
      <c r="L1029" s="168"/>
      <c r="M1029" s="168"/>
    </row>
    <row r="1030" spans="1:13" x14ac:dyDescent="0.25">
      <c r="A1030" s="380" t="s">
        <v>16</v>
      </c>
      <c r="B1030" s="382" t="s">
        <v>86</v>
      </c>
      <c r="C1030" s="382"/>
      <c r="D1030" s="382"/>
      <c r="E1030" s="382"/>
      <c r="F1030" s="382" t="s">
        <v>85</v>
      </c>
      <c r="G1030" s="382"/>
      <c r="H1030" s="383"/>
      <c r="I1030" s="199"/>
      <c r="J1030" s="171"/>
      <c r="K1030" s="171"/>
      <c r="L1030" s="171"/>
      <c r="M1030" s="168"/>
    </row>
    <row r="1031" spans="1:13" ht="30.75" thickBot="1" x14ac:dyDescent="0.3">
      <c r="A1031" s="381"/>
      <c r="B1031" s="200" t="s">
        <v>73</v>
      </c>
      <c r="C1031" s="201" t="s">
        <v>5</v>
      </c>
      <c r="D1031" s="201" t="s">
        <v>6</v>
      </c>
      <c r="E1031" s="201" t="s">
        <v>13</v>
      </c>
      <c r="F1031" s="200" t="s">
        <v>73</v>
      </c>
      <c r="G1031" s="201" t="s">
        <v>14</v>
      </c>
      <c r="H1031" s="202" t="s">
        <v>13</v>
      </c>
      <c r="I1031" s="199"/>
      <c r="J1031" s="171"/>
      <c r="K1031" s="171"/>
      <c r="L1031" s="171"/>
      <c r="M1031" s="168"/>
    </row>
    <row r="1032" spans="1:13" x14ac:dyDescent="0.25">
      <c r="A1032" s="5" t="s">
        <v>117</v>
      </c>
      <c r="B1032" s="37">
        <v>60</v>
      </c>
      <c r="C1032" s="6">
        <f>B1032*0.1</f>
        <v>6</v>
      </c>
      <c r="D1032" s="6">
        <v>170</v>
      </c>
      <c r="E1032" s="6">
        <f>D1032*C1032</f>
        <v>1020</v>
      </c>
      <c r="F1032" s="37">
        <v>100</v>
      </c>
      <c r="G1032" s="6">
        <f>F1032*0.1</f>
        <v>10</v>
      </c>
      <c r="H1032" s="7">
        <f>G1032*D1032</f>
        <v>1700</v>
      </c>
      <c r="I1032" s="199"/>
      <c r="J1032" s="171"/>
      <c r="K1032" s="171"/>
      <c r="L1032" s="171"/>
      <c r="M1032" s="168"/>
    </row>
    <row r="1033" spans="1:13" ht="15.75" thickBot="1" x14ac:dyDescent="0.3">
      <c r="A1033" s="188"/>
      <c r="B1033" s="150"/>
      <c r="C1033" s="151"/>
      <c r="E1033" s="151">
        <f>D1032*C1032/100</f>
        <v>10.199999999999999</v>
      </c>
      <c r="F1033" s="150"/>
      <c r="G1033" s="151"/>
      <c r="H1033" s="152">
        <f>H1032/100</f>
        <v>17</v>
      </c>
      <c r="I1033" s="199"/>
      <c r="J1033" s="171"/>
      <c r="K1033" s="171"/>
      <c r="L1033" s="171"/>
      <c r="M1033" s="168"/>
    </row>
    <row r="1034" spans="1:13" x14ac:dyDescent="0.25">
      <c r="A1034" s="46" t="s">
        <v>92</v>
      </c>
      <c r="B1034" s="37">
        <v>250</v>
      </c>
      <c r="C1034" s="37"/>
      <c r="D1034" s="37"/>
      <c r="E1034" s="37"/>
      <c r="F1034" s="37">
        <v>250</v>
      </c>
      <c r="G1034" s="6"/>
      <c r="H1034" s="7"/>
      <c r="I1034" s="168"/>
      <c r="J1034" s="168"/>
      <c r="K1034" s="168"/>
      <c r="L1034" s="168"/>
      <c r="M1034" s="168"/>
    </row>
    <row r="1035" spans="1:13" x14ac:dyDescent="0.25">
      <c r="A1035" s="8" t="s">
        <v>20</v>
      </c>
      <c r="B1035" s="2">
        <v>88</v>
      </c>
      <c r="C1035" s="2">
        <v>7.9</v>
      </c>
      <c r="D1035" s="2">
        <v>69</v>
      </c>
      <c r="E1035" s="2">
        <f>D1035*C1035</f>
        <v>545.1</v>
      </c>
      <c r="F1035" s="2">
        <v>78.8</v>
      </c>
      <c r="G1035" s="2">
        <v>7.9</v>
      </c>
      <c r="H1035" s="9">
        <f>G1035*D1035</f>
        <v>545.1</v>
      </c>
      <c r="I1035" s="168"/>
      <c r="J1035" s="168"/>
      <c r="K1035" s="168"/>
      <c r="L1035" s="168"/>
      <c r="M1035" s="168"/>
    </row>
    <row r="1036" spans="1:13" x14ac:dyDescent="0.25">
      <c r="A1036" s="8" t="s">
        <v>18</v>
      </c>
      <c r="B1036" s="2">
        <v>175</v>
      </c>
      <c r="C1036" s="2">
        <v>1.8</v>
      </c>
      <c r="D1036" s="2">
        <v>49</v>
      </c>
      <c r="E1036" s="2">
        <f t="shared" ref="E1036:E1045" si="361">D1036*C1036</f>
        <v>88.2</v>
      </c>
      <c r="F1036" s="2">
        <v>175</v>
      </c>
      <c r="G1036" s="2">
        <v>1.8</v>
      </c>
      <c r="H1036" s="9">
        <f t="shared" ref="H1036:H1045" si="362">G1036*D1036</f>
        <v>88.2</v>
      </c>
      <c r="I1036" s="168"/>
      <c r="J1036" s="168"/>
      <c r="K1036" s="168"/>
      <c r="L1036" s="168"/>
      <c r="M1036" s="168"/>
    </row>
    <row r="1037" spans="1:13" x14ac:dyDescent="0.25">
      <c r="A1037" s="8" t="s">
        <v>19</v>
      </c>
      <c r="B1037" s="2">
        <v>15</v>
      </c>
      <c r="C1037" s="2">
        <v>1.5</v>
      </c>
      <c r="D1037" s="2">
        <v>72</v>
      </c>
      <c r="E1037" s="2">
        <f t="shared" si="361"/>
        <v>108</v>
      </c>
      <c r="F1037" s="2">
        <v>15</v>
      </c>
      <c r="G1037" s="2">
        <v>1.5</v>
      </c>
      <c r="H1037" s="9">
        <f t="shared" si="362"/>
        <v>108</v>
      </c>
      <c r="I1037" s="168"/>
      <c r="J1037" s="168"/>
      <c r="K1037" s="168"/>
      <c r="L1037" s="168"/>
      <c r="M1037" s="168"/>
    </row>
    <row r="1038" spans="1:13" x14ac:dyDescent="0.25">
      <c r="A1038" s="8" t="s">
        <v>25</v>
      </c>
      <c r="B1038" s="2">
        <v>5.6</v>
      </c>
      <c r="C1038" s="2">
        <v>0.6</v>
      </c>
      <c r="D1038" s="2">
        <v>49</v>
      </c>
      <c r="E1038" s="2">
        <f t="shared" si="361"/>
        <v>29.4</v>
      </c>
      <c r="F1038" s="2">
        <v>5.6</v>
      </c>
      <c r="G1038" s="2">
        <v>0.6</v>
      </c>
      <c r="H1038" s="9">
        <f t="shared" si="362"/>
        <v>29.4</v>
      </c>
      <c r="I1038" s="168"/>
      <c r="J1038" s="168"/>
      <c r="K1038" s="168"/>
      <c r="L1038" s="168"/>
      <c r="M1038" s="168"/>
    </row>
    <row r="1039" spans="1:13" x14ac:dyDescent="0.25">
      <c r="A1039" s="8" t="s">
        <v>39</v>
      </c>
      <c r="B1039" s="2">
        <v>4.5</v>
      </c>
      <c r="C1039" s="2">
        <f>B1039*100/40</f>
        <v>11.25</v>
      </c>
      <c r="D1039" s="2">
        <v>11</v>
      </c>
      <c r="E1039" s="2">
        <f t="shared" si="361"/>
        <v>123.75</v>
      </c>
      <c r="F1039" s="2">
        <v>4.5</v>
      </c>
      <c r="G1039" s="2">
        <f>C1039</f>
        <v>11.25</v>
      </c>
      <c r="H1039" s="9">
        <f t="shared" si="362"/>
        <v>123.75</v>
      </c>
      <c r="I1039" s="168"/>
      <c r="J1039" s="168"/>
      <c r="K1039" s="168"/>
      <c r="L1039" s="168"/>
      <c r="M1039" s="168"/>
    </row>
    <row r="1040" spans="1:13" x14ac:dyDescent="0.25">
      <c r="A1040" s="8" t="s">
        <v>26</v>
      </c>
      <c r="B1040" s="2">
        <v>1.4</v>
      </c>
      <c r="C1040" s="2">
        <v>0.2</v>
      </c>
      <c r="D1040" s="2">
        <v>30</v>
      </c>
      <c r="E1040" s="2">
        <f t="shared" si="361"/>
        <v>6</v>
      </c>
      <c r="F1040" s="2">
        <v>1.4</v>
      </c>
      <c r="G1040" s="2">
        <v>0.2</v>
      </c>
      <c r="H1040" s="9">
        <f t="shared" si="362"/>
        <v>6</v>
      </c>
      <c r="I1040" s="168"/>
      <c r="J1040" s="168"/>
      <c r="K1040" s="168"/>
      <c r="L1040" s="168"/>
      <c r="M1040" s="168"/>
    </row>
    <row r="1041" spans="1:23" x14ac:dyDescent="0.25">
      <c r="A1041" s="8" t="s">
        <v>12</v>
      </c>
      <c r="B1041" s="2">
        <v>1.4</v>
      </c>
      <c r="C1041" s="2">
        <v>0.2</v>
      </c>
      <c r="D1041" s="2">
        <v>85.8</v>
      </c>
      <c r="E1041" s="2">
        <f t="shared" si="361"/>
        <v>17.16</v>
      </c>
      <c r="F1041" s="2">
        <v>1.4</v>
      </c>
      <c r="G1041" s="2">
        <v>0.2</v>
      </c>
      <c r="H1041" s="9">
        <f t="shared" si="362"/>
        <v>17.16</v>
      </c>
      <c r="I1041" s="168"/>
      <c r="J1041" s="168"/>
      <c r="K1041" s="168"/>
      <c r="L1041" s="168"/>
      <c r="M1041" s="168"/>
    </row>
    <row r="1042" spans="1:23" x14ac:dyDescent="0.25">
      <c r="A1042" s="8" t="s">
        <v>1</v>
      </c>
      <c r="B1042" s="2">
        <v>3</v>
      </c>
      <c r="C1042" s="2">
        <v>0.2</v>
      </c>
      <c r="D1042" s="2">
        <v>27</v>
      </c>
      <c r="E1042" s="2">
        <f t="shared" si="361"/>
        <v>5.4</v>
      </c>
      <c r="F1042" s="2">
        <v>2</v>
      </c>
      <c r="G1042" s="2">
        <v>0.2</v>
      </c>
      <c r="H1042" s="9">
        <f t="shared" si="362"/>
        <v>5.4</v>
      </c>
      <c r="I1042" s="168"/>
      <c r="J1042" s="168"/>
      <c r="K1042" s="168"/>
      <c r="L1042" s="168"/>
      <c r="M1042" s="168"/>
    </row>
    <row r="1043" spans="1:23" x14ac:dyDescent="0.25">
      <c r="A1043" s="8" t="s">
        <v>67</v>
      </c>
      <c r="B1043" s="2">
        <v>4.5</v>
      </c>
      <c r="C1043" s="2">
        <v>0.5</v>
      </c>
      <c r="D1043" s="2">
        <v>138</v>
      </c>
      <c r="E1043" s="2">
        <f t="shared" si="361"/>
        <v>69</v>
      </c>
      <c r="F1043" s="2">
        <v>4.5</v>
      </c>
      <c r="G1043" s="2">
        <v>0.5</v>
      </c>
      <c r="H1043" s="9">
        <f t="shared" si="362"/>
        <v>69</v>
      </c>
      <c r="I1043" s="168"/>
      <c r="J1043" s="168"/>
      <c r="K1043" s="168"/>
      <c r="L1043" s="168"/>
      <c r="M1043" s="168"/>
      <c r="O1043" s="203"/>
      <c r="P1043" s="203"/>
      <c r="Q1043" s="203"/>
    </row>
    <row r="1044" spans="1:23" x14ac:dyDescent="0.25">
      <c r="A1044" s="8" t="s">
        <v>22</v>
      </c>
      <c r="B1044" s="2">
        <v>10</v>
      </c>
      <c r="C1044" s="2">
        <v>1</v>
      </c>
      <c r="D1044" s="2">
        <v>196</v>
      </c>
      <c r="E1044" s="2">
        <f t="shared" si="361"/>
        <v>196</v>
      </c>
      <c r="F1044" s="2">
        <v>10</v>
      </c>
      <c r="G1044" s="2">
        <v>1</v>
      </c>
      <c r="H1044" s="9">
        <f t="shared" si="362"/>
        <v>196</v>
      </c>
      <c r="I1044" s="168"/>
      <c r="J1044" s="168"/>
      <c r="K1044" s="168"/>
      <c r="L1044" s="168"/>
      <c r="M1044" s="168"/>
      <c r="O1044" s="204"/>
      <c r="P1044" s="205"/>
      <c r="Q1044" s="205"/>
      <c r="R1044" s="203"/>
      <c r="S1044" s="203"/>
      <c r="T1044" s="203"/>
      <c r="U1044" s="203"/>
      <c r="V1044" s="203"/>
      <c r="W1044" s="203"/>
    </row>
    <row r="1045" spans="1:23" x14ac:dyDescent="0.25">
      <c r="A1045" s="8" t="s">
        <v>24</v>
      </c>
      <c r="B1045" s="2">
        <v>40</v>
      </c>
      <c r="C1045" s="2">
        <v>4</v>
      </c>
      <c r="D1045" s="2">
        <v>729</v>
      </c>
      <c r="E1045" s="2">
        <f t="shared" si="361"/>
        <v>2916</v>
      </c>
      <c r="F1045" s="2">
        <v>40</v>
      </c>
      <c r="G1045" s="2">
        <v>4</v>
      </c>
      <c r="H1045" s="9">
        <f t="shared" si="362"/>
        <v>2916</v>
      </c>
      <c r="I1045" s="168"/>
      <c r="J1045" s="168"/>
      <c r="K1045" s="168"/>
      <c r="L1045" s="168"/>
      <c r="M1045" s="168"/>
      <c r="O1045" s="203"/>
      <c r="P1045" s="203"/>
      <c r="Q1045" s="203"/>
      <c r="R1045" s="205"/>
      <c r="S1045" s="205"/>
      <c r="T1045" s="205"/>
      <c r="U1045" s="203"/>
      <c r="V1045" s="203"/>
      <c r="W1045" s="203"/>
    </row>
    <row r="1046" spans="1:23" x14ac:dyDescent="0.25">
      <c r="A1046" s="8"/>
      <c r="B1046" s="2"/>
      <c r="C1046" s="2"/>
      <c r="D1046" s="2"/>
      <c r="E1046" s="2">
        <f>SUM(E1035:E1045)</f>
        <v>4104.01</v>
      </c>
      <c r="F1046" s="2"/>
      <c r="G1046" s="2"/>
      <c r="H1046" s="9">
        <f>SUM(H1035:H1045)</f>
        <v>4104.01</v>
      </c>
      <c r="I1046" s="168"/>
      <c r="J1046" s="168"/>
      <c r="K1046" s="168"/>
      <c r="L1046" s="168"/>
      <c r="M1046" s="168"/>
      <c r="O1046" s="203"/>
      <c r="P1046" s="203"/>
      <c r="Q1046" s="203"/>
      <c r="R1046" s="203"/>
      <c r="S1046" s="203"/>
      <c r="T1046" s="203"/>
      <c r="U1046" s="203"/>
      <c r="V1046" s="203"/>
      <c r="W1046" s="203"/>
    </row>
    <row r="1047" spans="1:23" ht="15.75" thickBot="1" x14ac:dyDescent="0.3">
      <c r="A1047" s="12"/>
      <c r="B1047" s="13"/>
      <c r="C1047" s="13"/>
      <c r="D1047" s="13"/>
      <c r="E1047" s="41">
        <f>E1046/100</f>
        <v>41.040100000000002</v>
      </c>
      <c r="F1047" s="13"/>
      <c r="G1047" s="13"/>
      <c r="H1047" s="53">
        <f>H1046/100</f>
        <v>41.040100000000002</v>
      </c>
      <c r="I1047" s="168"/>
      <c r="J1047" s="168"/>
      <c r="K1047" s="168"/>
      <c r="L1047" s="168"/>
      <c r="M1047" s="168"/>
      <c r="O1047" s="203"/>
      <c r="P1047" s="203"/>
      <c r="Q1047" s="203"/>
      <c r="R1047" s="203"/>
      <c r="S1047" s="203"/>
      <c r="T1047" s="203"/>
      <c r="U1047" s="203"/>
      <c r="V1047" s="203"/>
      <c r="W1047" s="203"/>
    </row>
    <row r="1048" spans="1:23" x14ac:dyDescent="0.25">
      <c r="A1048" s="47" t="s">
        <v>84</v>
      </c>
      <c r="B1048" s="37">
        <v>200</v>
      </c>
      <c r="C1048" s="37"/>
      <c r="D1048" s="37"/>
      <c r="E1048" s="37"/>
      <c r="F1048" s="37">
        <v>200</v>
      </c>
      <c r="G1048" s="6"/>
      <c r="H1048" s="7"/>
      <c r="I1048" s="168"/>
      <c r="J1048" s="168"/>
      <c r="K1048" s="168"/>
      <c r="L1048" s="168"/>
      <c r="M1048" s="168"/>
      <c r="O1048" s="203"/>
      <c r="P1048" s="203"/>
      <c r="Q1048" s="203"/>
      <c r="R1048" s="203"/>
      <c r="S1048" s="203"/>
      <c r="T1048" s="203"/>
      <c r="U1048" s="203"/>
      <c r="V1048" s="203"/>
      <c r="W1048" s="203"/>
    </row>
    <row r="1049" spans="1:23" x14ac:dyDescent="0.25">
      <c r="A1049" s="139" t="s">
        <v>72</v>
      </c>
      <c r="B1049" s="156">
        <v>20</v>
      </c>
      <c r="C1049" s="156">
        <f>20*0.1</f>
        <v>2</v>
      </c>
      <c r="D1049" s="156">
        <v>320</v>
      </c>
      <c r="E1049" s="66">
        <f>D1049*C1049</f>
        <v>640</v>
      </c>
      <c r="F1049" s="156">
        <v>20</v>
      </c>
      <c r="G1049" s="156">
        <f>F1049*0.1</f>
        <v>2</v>
      </c>
      <c r="H1049" s="206">
        <f>G1049*D1049</f>
        <v>640</v>
      </c>
      <c r="I1049" s="168"/>
      <c r="J1049" s="168"/>
      <c r="K1049" s="168"/>
      <c r="L1049" s="168"/>
      <c r="M1049" s="168"/>
      <c r="O1049" s="203"/>
      <c r="P1049" s="203"/>
      <c r="Q1049" s="203"/>
      <c r="R1049" s="203"/>
      <c r="S1049" s="205"/>
      <c r="T1049" s="205"/>
      <c r="U1049" s="205"/>
      <c r="V1049" s="205"/>
      <c r="W1049" s="203"/>
    </row>
    <row r="1050" spans="1:23" x14ac:dyDescent="0.25">
      <c r="A1050" s="8" t="s">
        <v>2</v>
      </c>
      <c r="B1050" s="2">
        <v>15</v>
      </c>
      <c r="C1050" s="2">
        <f>B1050*0.1</f>
        <v>1.5</v>
      </c>
      <c r="D1050" s="2">
        <v>85.8</v>
      </c>
      <c r="E1050" s="2">
        <f>D1050*C1050</f>
        <v>128.69999999999999</v>
      </c>
      <c r="F1050" s="2">
        <v>15</v>
      </c>
      <c r="G1050" s="29">
        <f>F1050*0.1</f>
        <v>1.5</v>
      </c>
      <c r="H1050" s="61">
        <f>G1050*D1050</f>
        <v>128.69999999999999</v>
      </c>
      <c r="I1050" s="168"/>
      <c r="J1050" s="168"/>
      <c r="K1050" s="168"/>
      <c r="L1050" s="168"/>
      <c r="M1050" s="168"/>
      <c r="O1050" s="203"/>
      <c r="P1050" s="203"/>
      <c r="Q1050" s="203"/>
      <c r="R1050" s="203"/>
      <c r="S1050" s="203"/>
      <c r="T1050" s="203"/>
      <c r="U1050" s="203"/>
      <c r="V1050" s="203"/>
      <c r="W1050" s="203"/>
    </row>
    <row r="1051" spans="1:23" ht="15.75" thickBot="1" x14ac:dyDescent="0.3">
      <c r="A1051" s="12"/>
      <c r="B1051" s="13"/>
      <c r="C1051" s="13"/>
      <c r="D1051" s="13"/>
      <c r="E1051" s="32">
        <f>(E1049+E1050)/100</f>
        <v>7.6870000000000003</v>
      </c>
      <c r="F1051" s="13"/>
      <c r="G1051" s="13"/>
      <c r="H1051" s="33">
        <f>(H1049+H1050)/100</f>
        <v>7.6870000000000003</v>
      </c>
      <c r="I1051" s="168"/>
      <c r="J1051" s="168"/>
      <c r="K1051" s="168"/>
      <c r="L1051" s="168"/>
      <c r="M1051" s="168"/>
      <c r="R1051" s="203"/>
      <c r="S1051" s="203"/>
      <c r="T1051" s="203"/>
      <c r="U1051" s="203"/>
      <c r="V1051" s="203"/>
      <c r="W1051" s="203"/>
    </row>
    <row r="1052" spans="1:23" x14ac:dyDescent="0.25">
      <c r="A1052" s="47" t="s">
        <v>168</v>
      </c>
      <c r="B1052" s="54" t="s">
        <v>35</v>
      </c>
      <c r="C1052" s="54"/>
      <c r="D1052" s="54"/>
      <c r="E1052" s="54"/>
      <c r="F1052" s="54" t="s">
        <v>35</v>
      </c>
      <c r="G1052" s="6"/>
      <c r="H1052" s="7"/>
      <c r="I1052" s="168"/>
      <c r="J1052" s="168"/>
      <c r="K1052" s="168"/>
      <c r="L1052" s="168"/>
      <c r="M1052" s="168"/>
    </row>
    <row r="1053" spans="1:23" x14ac:dyDescent="0.25">
      <c r="A1053" s="8" t="s">
        <v>24</v>
      </c>
      <c r="B1053" s="2">
        <v>81.400000000000006</v>
      </c>
      <c r="C1053" s="2">
        <f>B1053*0.1</f>
        <v>8.14</v>
      </c>
      <c r="D1053" s="2">
        <v>729</v>
      </c>
      <c r="E1053" s="2">
        <f>D1053*C1053</f>
        <v>5934.06</v>
      </c>
      <c r="F1053" s="2">
        <v>81.400000000000006</v>
      </c>
      <c r="G1053" s="2">
        <f>F1053*0.1</f>
        <v>8.14</v>
      </c>
      <c r="H1053" s="9">
        <f>G1053*D1053</f>
        <v>5934.06</v>
      </c>
      <c r="I1053" s="168"/>
      <c r="J1053" s="168"/>
      <c r="K1053" s="168"/>
      <c r="L1053" s="168"/>
      <c r="M1053" s="168"/>
    </row>
    <row r="1054" spans="1:23" x14ac:dyDescent="0.25">
      <c r="A1054" s="8" t="s">
        <v>10</v>
      </c>
      <c r="B1054" s="2">
        <v>18</v>
      </c>
      <c r="C1054" s="2">
        <f t="shared" ref="C1054:C1059" si="363">B1054*0.1</f>
        <v>1.8</v>
      </c>
      <c r="D1054" s="2">
        <v>62</v>
      </c>
      <c r="E1054" s="2">
        <f t="shared" ref="E1054:E1059" si="364">D1054*C1054</f>
        <v>111.60000000000001</v>
      </c>
      <c r="F1054" s="2">
        <v>18</v>
      </c>
      <c r="G1054" s="2">
        <f t="shared" ref="G1054:G1059" si="365">F1054*0.1</f>
        <v>1.8</v>
      </c>
      <c r="H1054" s="9">
        <f t="shared" ref="H1054:H1059" si="366">G1054*D1054</f>
        <v>111.60000000000001</v>
      </c>
      <c r="I1054" s="168"/>
      <c r="J1054" s="168"/>
      <c r="K1054" s="168"/>
      <c r="L1054" s="168"/>
      <c r="M1054" s="168"/>
    </row>
    <row r="1055" spans="1:23" x14ac:dyDescent="0.25">
      <c r="A1055" s="8" t="s">
        <v>77</v>
      </c>
      <c r="B1055" s="2">
        <v>24</v>
      </c>
      <c r="C1055" s="2">
        <f t="shared" si="363"/>
        <v>2.4000000000000004</v>
      </c>
      <c r="D1055" s="2">
        <v>74</v>
      </c>
      <c r="E1055" s="2">
        <f t="shared" si="364"/>
        <v>177.60000000000002</v>
      </c>
      <c r="F1055" s="2">
        <v>24</v>
      </c>
      <c r="G1055" s="2">
        <f t="shared" si="365"/>
        <v>2.4000000000000004</v>
      </c>
      <c r="H1055" s="9">
        <f t="shared" si="366"/>
        <v>177.60000000000002</v>
      </c>
      <c r="I1055" s="168"/>
      <c r="J1055" s="168"/>
      <c r="K1055" s="168"/>
      <c r="L1055" s="168"/>
      <c r="M1055" s="168"/>
    </row>
    <row r="1056" spans="1:23" x14ac:dyDescent="0.25">
      <c r="A1056" s="8" t="s">
        <v>26</v>
      </c>
      <c r="B1056" s="2">
        <v>5</v>
      </c>
      <c r="C1056" s="2">
        <f t="shared" si="363"/>
        <v>0.5</v>
      </c>
      <c r="D1056" s="2">
        <v>30</v>
      </c>
      <c r="E1056" s="2">
        <f t="shared" si="364"/>
        <v>15</v>
      </c>
      <c r="F1056" s="2">
        <v>5</v>
      </c>
      <c r="G1056" s="2">
        <f t="shared" si="365"/>
        <v>0.5</v>
      </c>
      <c r="H1056" s="9">
        <f t="shared" si="366"/>
        <v>15</v>
      </c>
      <c r="I1056" s="168"/>
      <c r="J1056" s="168"/>
      <c r="K1056" s="168"/>
      <c r="L1056" s="168"/>
      <c r="M1056" s="168"/>
    </row>
    <row r="1057" spans="1:13" x14ac:dyDescent="0.25">
      <c r="A1057" s="8" t="s">
        <v>67</v>
      </c>
      <c r="B1057" s="2">
        <v>6</v>
      </c>
      <c r="C1057" s="2">
        <f t="shared" si="363"/>
        <v>0.60000000000000009</v>
      </c>
      <c r="D1057" s="2">
        <v>138</v>
      </c>
      <c r="E1057" s="2">
        <f t="shared" si="364"/>
        <v>82.800000000000011</v>
      </c>
      <c r="F1057" s="2">
        <v>6</v>
      </c>
      <c r="G1057" s="2">
        <f t="shared" si="365"/>
        <v>0.60000000000000009</v>
      </c>
      <c r="H1057" s="9">
        <f t="shared" si="366"/>
        <v>82.800000000000011</v>
      </c>
      <c r="I1057" s="168"/>
      <c r="J1057" s="168"/>
      <c r="K1057" s="168"/>
      <c r="L1057" s="168"/>
      <c r="M1057" s="168"/>
    </row>
    <row r="1058" spans="1:13" x14ac:dyDescent="0.25">
      <c r="A1058" s="8" t="s">
        <v>1</v>
      </c>
      <c r="B1058" s="2">
        <v>3</v>
      </c>
      <c r="C1058" s="2">
        <f t="shared" si="363"/>
        <v>0.30000000000000004</v>
      </c>
      <c r="D1058" s="2">
        <v>27</v>
      </c>
      <c r="E1058" s="2">
        <f t="shared" si="364"/>
        <v>8.1000000000000014</v>
      </c>
      <c r="F1058" s="2">
        <v>3</v>
      </c>
      <c r="G1058" s="2">
        <f t="shared" si="365"/>
        <v>0.30000000000000004</v>
      </c>
      <c r="H1058" s="9">
        <f t="shared" si="366"/>
        <v>8.1000000000000014</v>
      </c>
      <c r="I1058" s="168"/>
      <c r="J1058" s="168"/>
      <c r="K1058" s="168"/>
      <c r="L1058" s="168"/>
      <c r="M1058" s="168"/>
    </row>
    <row r="1059" spans="1:13" x14ac:dyDescent="0.25">
      <c r="A1059" s="8" t="s">
        <v>68</v>
      </c>
      <c r="B1059" s="2">
        <v>5</v>
      </c>
      <c r="C1059" s="2">
        <f t="shared" si="363"/>
        <v>0.5</v>
      </c>
      <c r="D1059" s="2">
        <v>620</v>
      </c>
      <c r="E1059" s="2">
        <f t="shared" si="364"/>
        <v>310</v>
      </c>
      <c r="F1059" s="2">
        <v>5</v>
      </c>
      <c r="G1059" s="2">
        <f t="shared" si="365"/>
        <v>0.5</v>
      </c>
      <c r="H1059" s="9">
        <f t="shared" si="366"/>
        <v>310</v>
      </c>
      <c r="I1059" s="168"/>
      <c r="J1059" s="168"/>
      <c r="K1059" s="168"/>
      <c r="L1059" s="168"/>
      <c r="M1059" s="168"/>
    </row>
    <row r="1060" spans="1:13" x14ac:dyDescent="0.25">
      <c r="A1060" s="8"/>
      <c r="B1060" s="2"/>
      <c r="C1060" s="2"/>
      <c r="D1060" s="2"/>
      <c r="E1060" s="2">
        <f>SUM(E1053:E1059)</f>
        <v>6639.1600000000017</v>
      </c>
      <c r="F1060" s="2"/>
      <c r="G1060" s="2"/>
      <c r="H1060" s="9">
        <f>SUM(H1053:H1059)</f>
        <v>6639.1600000000017</v>
      </c>
      <c r="I1060" s="168"/>
      <c r="J1060" s="168"/>
      <c r="K1060" s="168"/>
      <c r="L1060" s="168"/>
      <c r="M1060" s="168"/>
    </row>
    <row r="1061" spans="1:13" ht="15.75" thickBot="1" x14ac:dyDescent="0.3">
      <c r="A1061" s="12"/>
      <c r="B1061" s="13"/>
      <c r="C1061" s="13"/>
      <c r="D1061" s="13"/>
      <c r="E1061" s="41">
        <f>E1060/100</f>
        <v>66.391600000000011</v>
      </c>
      <c r="F1061" s="32"/>
      <c r="G1061" s="32"/>
      <c r="H1061" s="53">
        <f>H1060/100</f>
        <v>66.391600000000011</v>
      </c>
      <c r="I1061" s="168"/>
      <c r="J1061" s="168"/>
      <c r="K1061" s="168"/>
      <c r="L1061" s="168"/>
      <c r="M1061" s="168"/>
    </row>
    <row r="1062" spans="1:13" x14ac:dyDescent="0.25">
      <c r="A1062" s="47" t="s">
        <v>83</v>
      </c>
      <c r="B1062" s="37">
        <v>150</v>
      </c>
      <c r="C1062" s="37"/>
      <c r="D1062" s="37"/>
      <c r="E1062" s="37"/>
      <c r="F1062" s="37">
        <v>180</v>
      </c>
      <c r="G1062" s="6"/>
      <c r="H1062" s="7"/>
      <c r="I1062" s="168"/>
      <c r="J1062" s="168"/>
      <c r="K1062" s="168"/>
      <c r="L1062" s="168"/>
      <c r="M1062" s="168"/>
    </row>
    <row r="1063" spans="1:13" x14ac:dyDescent="0.25">
      <c r="A1063" s="8" t="s">
        <v>112</v>
      </c>
      <c r="B1063" s="2">
        <v>75.8</v>
      </c>
      <c r="C1063" s="2">
        <f>B1063*0.1</f>
        <v>7.58</v>
      </c>
      <c r="D1063" s="2">
        <v>57</v>
      </c>
      <c r="E1063" s="2">
        <f>D1063*C1063</f>
        <v>432.06</v>
      </c>
      <c r="F1063" s="2">
        <v>90.2</v>
      </c>
      <c r="G1063" s="2">
        <f>F1063*0.1</f>
        <v>9.0200000000000014</v>
      </c>
      <c r="H1063" s="9">
        <f>G1063*D1063</f>
        <v>514.1400000000001</v>
      </c>
      <c r="I1063" s="168"/>
      <c r="J1063" s="168"/>
      <c r="K1063" s="168"/>
      <c r="L1063" s="168"/>
      <c r="M1063" s="168"/>
    </row>
    <row r="1064" spans="1:13" x14ac:dyDescent="0.25">
      <c r="A1064" s="8" t="s">
        <v>1</v>
      </c>
      <c r="B1064" s="2">
        <v>2</v>
      </c>
      <c r="C1064" s="2">
        <f t="shared" ref="C1064:C1065" si="367">B1064*0.1</f>
        <v>0.2</v>
      </c>
      <c r="D1064" s="2">
        <v>27</v>
      </c>
      <c r="E1064" s="2">
        <f t="shared" ref="E1064" si="368">D1064*C1064</f>
        <v>5.4</v>
      </c>
      <c r="F1064" s="2">
        <v>3</v>
      </c>
      <c r="G1064" s="2">
        <f t="shared" ref="G1064:G1065" si="369">F1064*0.1</f>
        <v>0.30000000000000004</v>
      </c>
      <c r="H1064" s="9">
        <f t="shared" ref="H1064:H1065" si="370">G1064*D1064</f>
        <v>8.1000000000000014</v>
      </c>
      <c r="I1064" s="168"/>
      <c r="J1064" s="168"/>
      <c r="K1064" s="168"/>
      <c r="L1064" s="168"/>
      <c r="M1064" s="168"/>
    </row>
    <row r="1065" spans="1:13" x14ac:dyDescent="0.25">
      <c r="A1065" s="8" t="s">
        <v>68</v>
      </c>
      <c r="B1065" s="2">
        <v>10</v>
      </c>
      <c r="C1065" s="2">
        <f t="shared" si="367"/>
        <v>1</v>
      </c>
      <c r="D1065" s="2">
        <v>620</v>
      </c>
      <c r="E1065" s="2">
        <f>D1065*C1065</f>
        <v>620</v>
      </c>
      <c r="F1065" s="2">
        <v>12</v>
      </c>
      <c r="G1065" s="2">
        <f t="shared" si="369"/>
        <v>1.2000000000000002</v>
      </c>
      <c r="H1065" s="9">
        <f t="shared" si="370"/>
        <v>744.00000000000011</v>
      </c>
      <c r="I1065" s="168"/>
      <c r="J1065" s="168"/>
      <c r="K1065" s="168"/>
      <c r="L1065" s="168"/>
      <c r="M1065" s="168"/>
    </row>
    <row r="1066" spans="1:13" x14ac:dyDescent="0.25">
      <c r="A1066" s="8"/>
      <c r="B1066" s="2"/>
      <c r="C1066" s="2"/>
      <c r="D1066" s="2"/>
      <c r="E1066" s="2">
        <f>SUM(E1063:E1065)</f>
        <v>1057.46</v>
      </c>
      <c r="F1066" s="2"/>
      <c r="G1066" s="2"/>
      <c r="H1066" s="9">
        <f>SUM(H1063:H1065)</f>
        <v>1266.2400000000002</v>
      </c>
      <c r="I1066" s="168"/>
      <c r="J1066" s="168"/>
      <c r="K1066" s="168"/>
      <c r="L1066" s="168"/>
      <c r="M1066" s="168"/>
    </row>
    <row r="1067" spans="1:13" ht="15.75" thickBot="1" x14ac:dyDescent="0.3">
      <c r="A1067" s="12"/>
      <c r="B1067" s="13"/>
      <c r="C1067" s="13"/>
      <c r="D1067" s="13"/>
      <c r="E1067" s="109">
        <f>E1066/100</f>
        <v>10.5746</v>
      </c>
      <c r="F1067" s="13"/>
      <c r="G1067" s="13"/>
      <c r="H1067" s="53">
        <f>H1066/100</f>
        <v>12.662400000000002</v>
      </c>
      <c r="I1067" s="168"/>
      <c r="J1067" s="168"/>
      <c r="K1067" s="168"/>
      <c r="L1067" s="168"/>
      <c r="M1067" s="168"/>
    </row>
    <row r="1068" spans="1:13" x14ac:dyDescent="0.25">
      <c r="A1068" s="28" t="s">
        <v>55</v>
      </c>
      <c r="B1068" s="35">
        <v>50</v>
      </c>
      <c r="C1068" s="29">
        <v>5</v>
      </c>
      <c r="D1068" s="29">
        <v>62</v>
      </c>
      <c r="E1068" s="35">
        <v>2.75</v>
      </c>
      <c r="F1068" s="35">
        <v>50</v>
      </c>
      <c r="G1068" s="29">
        <v>5</v>
      </c>
      <c r="H1068" s="36">
        <v>2.75</v>
      </c>
      <c r="I1068" s="168"/>
      <c r="J1068" s="168"/>
      <c r="K1068" s="168"/>
      <c r="L1068" s="168"/>
      <c r="M1068" s="168"/>
    </row>
    <row r="1069" spans="1:13" ht="15.75" thickBot="1" x14ac:dyDescent="0.3">
      <c r="A1069" s="23" t="s">
        <v>56</v>
      </c>
      <c r="B1069" s="4">
        <v>20</v>
      </c>
      <c r="C1069" s="4">
        <v>2</v>
      </c>
      <c r="D1069" s="4">
        <v>117</v>
      </c>
      <c r="E1069" s="22">
        <f>C1069*D1069/100</f>
        <v>2.34</v>
      </c>
      <c r="F1069" s="22">
        <v>30</v>
      </c>
      <c r="G1069" s="4">
        <f>F1069*0.1</f>
        <v>3</v>
      </c>
      <c r="H1069" s="24">
        <f>G1069*D1069/100</f>
        <v>3.51</v>
      </c>
      <c r="I1069" s="168"/>
      <c r="J1069" s="168"/>
      <c r="K1069" s="168"/>
      <c r="L1069" s="168"/>
      <c r="M1069" s="168"/>
    </row>
    <row r="1070" spans="1:13" ht="15.75" thickBot="1" x14ac:dyDescent="0.3">
      <c r="A1070" s="111" t="s">
        <v>50</v>
      </c>
      <c r="B1070" s="65"/>
      <c r="C1070" s="65"/>
      <c r="D1070" s="65"/>
      <c r="E1070" s="112">
        <f>E1069+E1068+E1067+E1061+E1051+E1047+E1033</f>
        <v>140.98330000000001</v>
      </c>
      <c r="F1070" s="113"/>
      <c r="G1070" s="113"/>
      <c r="H1070" s="114">
        <f>H1069+H1068+H1067+H1061+H1051+H1047+H1033</f>
        <v>151.04110000000003</v>
      </c>
      <c r="I1070" s="168"/>
      <c r="J1070" s="168"/>
      <c r="K1070" s="168"/>
      <c r="L1070" s="168"/>
      <c r="M1070" s="168"/>
    </row>
    <row r="1071" spans="1:13" ht="16.5" thickBot="1" x14ac:dyDescent="0.3">
      <c r="A1071" s="367" t="s">
        <v>176</v>
      </c>
      <c r="B1071" s="368"/>
      <c r="C1071" s="368"/>
      <c r="D1071" s="368"/>
      <c r="E1071" s="368"/>
      <c r="F1071" s="368"/>
      <c r="G1071" s="368"/>
      <c r="H1071" s="369"/>
      <c r="I1071" s="168"/>
      <c r="J1071" s="168"/>
      <c r="K1071" s="168"/>
      <c r="L1071" s="168"/>
      <c r="M1071" s="168"/>
    </row>
    <row r="1072" spans="1:13" x14ac:dyDescent="0.25">
      <c r="A1072" s="359" t="s">
        <v>15</v>
      </c>
      <c r="B1072" s="365" t="s">
        <v>86</v>
      </c>
      <c r="C1072" s="365"/>
      <c r="D1072" s="365"/>
      <c r="E1072" s="365"/>
      <c r="F1072" s="365" t="s">
        <v>85</v>
      </c>
      <c r="G1072" s="365"/>
      <c r="H1072" s="366"/>
      <c r="I1072" s="168"/>
      <c r="J1072" s="168"/>
      <c r="K1072" s="168"/>
      <c r="L1072" s="168"/>
      <c r="M1072" s="168"/>
    </row>
    <row r="1073" spans="1:13" ht="30.75" thickBot="1" x14ac:dyDescent="0.3">
      <c r="A1073" s="359"/>
      <c r="B1073" s="16" t="s">
        <v>73</v>
      </c>
      <c r="C1073" s="44" t="s">
        <v>5</v>
      </c>
      <c r="D1073" s="44" t="s">
        <v>6</v>
      </c>
      <c r="E1073" s="44" t="s">
        <v>13</v>
      </c>
      <c r="F1073" s="16" t="s">
        <v>73</v>
      </c>
      <c r="G1073" s="44" t="s">
        <v>14</v>
      </c>
      <c r="H1073" s="45" t="s">
        <v>13</v>
      </c>
      <c r="I1073" s="168"/>
      <c r="J1073" s="168"/>
      <c r="K1073" s="168"/>
      <c r="L1073" s="168"/>
      <c r="M1073" s="168"/>
    </row>
    <row r="1074" spans="1:13" x14ac:dyDescent="0.25">
      <c r="A1074" s="47" t="s">
        <v>130</v>
      </c>
      <c r="B1074" s="54" t="s">
        <v>129</v>
      </c>
      <c r="C1074" s="6"/>
      <c r="D1074" s="54"/>
      <c r="E1074" s="54"/>
      <c r="F1074" s="54" t="s">
        <v>129</v>
      </c>
      <c r="G1074" s="6"/>
      <c r="H1074" s="7"/>
      <c r="I1074" s="168"/>
      <c r="J1074" s="168"/>
      <c r="K1074" s="168"/>
      <c r="L1074" s="168"/>
      <c r="M1074" s="168"/>
    </row>
    <row r="1075" spans="1:13" x14ac:dyDescent="0.25">
      <c r="A1075" s="8" t="s">
        <v>131</v>
      </c>
      <c r="B1075" s="2">
        <v>79</v>
      </c>
      <c r="C1075" s="2">
        <f>B1075*0.1</f>
        <v>7.9</v>
      </c>
      <c r="D1075" s="2">
        <v>729</v>
      </c>
      <c r="E1075" s="2">
        <f>C1075*D1075</f>
        <v>5759.1</v>
      </c>
      <c r="F1075" s="2">
        <f>B1075</f>
        <v>79</v>
      </c>
      <c r="G1075" s="2">
        <f>F1075*0.1</f>
        <v>7.9</v>
      </c>
      <c r="H1075" s="9">
        <f>G1075*D1075</f>
        <v>5759.1</v>
      </c>
      <c r="I1075" s="168"/>
      <c r="J1075" s="168"/>
      <c r="K1075" s="168"/>
      <c r="L1075" s="168"/>
      <c r="M1075" s="168"/>
    </row>
    <row r="1076" spans="1:13" x14ac:dyDescent="0.25">
      <c r="A1076" s="8" t="s">
        <v>67</v>
      </c>
      <c r="B1076" s="2">
        <v>7</v>
      </c>
      <c r="C1076" s="2">
        <f t="shared" ref="C1076:C1081" si="371">B1076*0.1</f>
        <v>0.70000000000000007</v>
      </c>
      <c r="D1076" s="2">
        <v>138</v>
      </c>
      <c r="E1076" s="2">
        <f t="shared" ref="E1076:E1081" si="372">C1076*D1076</f>
        <v>96.600000000000009</v>
      </c>
      <c r="F1076" s="2">
        <f t="shared" ref="F1076:F1081" si="373">B1076</f>
        <v>7</v>
      </c>
      <c r="G1076" s="2">
        <f t="shared" ref="G1076:G1081" si="374">F1076*0.1</f>
        <v>0.70000000000000007</v>
      </c>
      <c r="H1076" s="9">
        <f t="shared" ref="H1076:H1081" si="375">G1076*D1076</f>
        <v>96.600000000000009</v>
      </c>
      <c r="I1076" s="168"/>
      <c r="J1076" s="168"/>
      <c r="K1076" s="168"/>
      <c r="L1076" s="168"/>
      <c r="M1076" s="168"/>
    </row>
    <row r="1077" spans="1:13" x14ac:dyDescent="0.25">
      <c r="A1077" s="8" t="s">
        <v>127</v>
      </c>
      <c r="B1077" s="2">
        <v>30</v>
      </c>
      <c r="C1077" s="2">
        <f t="shared" si="371"/>
        <v>3</v>
      </c>
      <c r="D1077" s="2">
        <v>49</v>
      </c>
      <c r="E1077" s="2">
        <f t="shared" si="372"/>
        <v>147</v>
      </c>
      <c r="F1077" s="2">
        <f t="shared" si="373"/>
        <v>30</v>
      </c>
      <c r="G1077" s="2">
        <f t="shared" si="374"/>
        <v>3</v>
      </c>
      <c r="H1077" s="9">
        <f t="shared" si="375"/>
        <v>147</v>
      </c>
      <c r="I1077" s="168"/>
      <c r="J1077" s="168"/>
      <c r="K1077" s="168"/>
      <c r="L1077" s="168"/>
      <c r="M1077" s="168"/>
    </row>
    <row r="1078" spans="1:13" x14ac:dyDescent="0.25">
      <c r="A1078" s="8" t="s">
        <v>26</v>
      </c>
      <c r="B1078" s="2">
        <v>4</v>
      </c>
      <c r="C1078" s="2">
        <f t="shared" si="371"/>
        <v>0.4</v>
      </c>
      <c r="D1078" s="2">
        <v>30</v>
      </c>
      <c r="E1078" s="2">
        <f t="shared" si="372"/>
        <v>12</v>
      </c>
      <c r="F1078" s="2">
        <f t="shared" si="373"/>
        <v>4</v>
      </c>
      <c r="G1078" s="2">
        <f t="shared" si="374"/>
        <v>0.4</v>
      </c>
      <c r="H1078" s="9">
        <f t="shared" si="375"/>
        <v>12</v>
      </c>
      <c r="I1078" s="168"/>
      <c r="J1078" s="168"/>
      <c r="K1078" s="168"/>
      <c r="L1078" s="168"/>
      <c r="M1078" s="168"/>
    </row>
    <row r="1079" spans="1:13" x14ac:dyDescent="0.25">
      <c r="A1079" s="8" t="s">
        <v>1</v>
      </c>
      <c r="B1079" s="2">
        <v>3</v>
      </c>
      <c r="C1079" s="2">
        <f t="shared" si="371"/>
        <v>0.30000000000000004</v>
      </c>
      <c r="D1079" s="2">
        <v>27</v>
      </c>
      <c r="E1079" s="2">
        <f t="shared" si="372"/>
        <v>8.1000000000000014</v>
      </c>
      <c r="F1079" s="2">
        <f t="shared" si="373"/>
        <v>3</v>
      </c>
      <c r="G1079" s="2">
        <f t="shared" si="374"/>
        <v>0.30000000000000004</v>
      </c>
      <c r="H1079" s="9">
        <f t="shared" si="375"/>
        <v>8.1000000000000014</v>
      </c>
      <c r="I1079" s="168"/>
      <c r="J1079" s="168"/>
      <c r="K1079" s="168"/>
      <c r="L1079" s="168"/>
      <c r="M1079" s="168"/>
    </row>
    <row r="1080" spans="1:13" x14ac:dyDescent="0.25">
      <c r="A1080" s="8" t="s">
        <v>71</v>
      </c>
      <c r="B1080" s="2">
        <v>3</v>
      </c>
      <c r="C1080" s="2">
        <f t="shared" si="371"/>
        <v>0.30000000000000004</v>
      </c>
      <c r="D1080" s="2">
        <v>132</v>
      </c>
      <c r="E1080" s="2">
        <f t="shared" si="372"/>
        <v>39.600000000000009</v>
      </c>
      <c r="F1080" s="2">
        <f t="shared" si="373"/>
        <v>3</v>
      </c>
      <c r="G1080" s="2">
        <f t="shared" si="374"/>
        <v>0.30000000000000004</v>
      </c>
      <c r="H1080" s="9">
        <f t="shared" si="375"/>
        <v>39.600000000000009</v>
      </c>
      <c r="I1080" s="168"/>
      <c r="J1080" s="168"/>
      <c r="K1080" s="168"/>
      <c r="L1080" s="168"/>
      <c r="M1080" s="168"/>
    </row>
    <row r="1081" spans="1:13" x14ac:dyDescent="0.25">
      <c r="A1081" s="8" t="s">
        <v>22</v>
      </c>
      <c r="B1081" s="2">
        <v>20</v>
      </c>
      <c r="C1081" s="2">
        <f t="shared" si="371"/>
        <v>2</v>
      </c>
      <c r="D1081" s="2">
        <v>196</v>
      </c>
      <c r="E1081" s="2">
        <f t="shared" si="372"/>
        <v>392</v>
      </c>
      <c r="F1081" s="2">
        <f t="shared" si="373"/>
        <v>20</v>
      </c>
      <c r="G1081" s="2">
        <f t="shared" si="374"/>
        <v>2</v>
      </c>
      <c r="H1081" s="9">
        <f t="shared" si="375"/>
        <v>392</v>
      </c>
      <c r="I1081" s="168"/>
      <c r="J1081" s="168"/>
      <c r="K1081" s="168"/>
      <c r="L1081" s="168"/>
      <c r="M1081" s="168"/>
    </row>
    <row r="1082" spans="1:13" x14ac:dyDescent="0.25">
      <c r="A1082" s="8"/>
      <c r="B1082" s="2"/>
      <c r="C1082" s="2"/>
      <c r="D1082" s="2"/>
      <c r="E1082" s="2">
        <f>SUM(E1075:E1081)</f>
        <v>6454.4000000000015</v>
      </c>
      <c r="F1082" s="2"/>
      <c r="G1082" s="2"/>
      <c r="H1082" s="9">
        <f>SUM(H1075:H1081)</f>
        <v>6454.4000000000015</v>
      </c>
      <c r="I1082" s="168"/>
      <c r="J1082" s="168"/>
      <c r="K1082" s="168"/>
      <c r="L1082" s="168"/>
      <c r="M1082" s="168"/>
    </row>
    <row r="1083" spans="1:13" ht="15.75" thickBot="1" x14ac:dyDescent="0.3">
      <c r="A1083" s="12"/>
      <c r="B1083" s="13"/>
      <c r="C1083" s="13"/>
      <c r="D1083" s="13"/>
      <c r="E1083" s="32">
        <f>E1082/100</f>
        <v>64.544000000000011</v>
      </c>
      <c r="F1083" s="32"/>
      <c r="G1083" s="32"/>
      <c r="H1083" s="33">
        <f>H1082/100</f>
        <v>64.544000000000011</v>
      </c>
      <c r="I1083" s="168"/>
      <c r="J1083" s="168"/>
      <c r="K1083" s="168"/>
      <c r="L1083" s="168"/>
      <c r="M1083" s="168"/>
    </row>
    <row r="1084" spans="1:13" x14ac:dyDescent="0.25">
      <c r="A1084" s="87" t="s">
        <v>116</v>
      </c>
      <c r="B1084" s="35">
        <v>150</v>
      </c>
      <c r="C1084" s="35"/>
      <c r="D1084" s="35"/>
      <c r="E1084" s="35"/>
      <c r="F1084" s="35">
        <v>180</v>
      </c>
      <c r="G1084" s="29"/>
      <c r="H1084" s="61"/>
      <c r="I1084" s="168"/>
      <c r="J1084" s="168"/>
      <c r="K1084" s="168"/>
      <c r="L1084" s="168"/>
      <c r="M1084" s="168"/>
    </row>
    <row r="1085" spans="1:13" x14ac:dyDescent="0.25">
      <c r="A1085" s="8" t="s">
        <v>36</v>
      </c>
      <c r="B1085" s="2">
        <v>52.5</v>
      </c>
      <c r="C1085" s="2">
        <f>B1085*0.1</f>
        <v>5.25</v>
      </c>
      <c r="D1085" s="2">
        <v>59</v>
      </c>
      <c r="E1085" s="2">
        <f>D1085*C1085</f>
        <v>309.75</v>
      </c>
      <c r="F1085" s="2">
        <v>63</v>
      </c>
      <c r="G1085" s="2">
        <f>F1085*0.1</f>
        <v>6.3000000000000007</v>
      </c>
      <c r="H1085" s="9">
        <f>G1085*D1085</f>
        <v>371.70000000000005</v>
      </c>
      <c r="I1085" s="168"/>
      <c r="J1085" s="168"/>
      <c r="K1085" s="168"/>
      <c r="L1085" s="168"/>
      <c r="M1085" s="168"/>
    </row>
    <row r="1086" spans="1:13" x14ac:dyDescent="0.25">
      <c r="A1086" s="8" t="s">
        <v>68</v>
      </c>
      <c r="B1086" s="2">
        <v>5.3</v>
      </c>
      <c r="C1086" s="2">
        <f t="shared" ref="C1086:C1087" si="376">B1086*0.1</f>
        <v>0.53</v>
      </c>
      <c r="D1086" s="2">
        <v>620</v>
      </c>
      <c r="E1086" s="2">
        <f t="shared" ref="E1086:E1087" si="377">D1086*C1086</f>
        <v>328.6</v>
      </c>
      <c r="F1086" s="2">
        <v>6.3</v>
      </c>
      <c r="G1086" s="2">
        <f t="shared" ref="G1086:G1087" si="378">F1086*0.1</f>
        <v>0.63</v>
      </c>
      <c r="H1086" s="9">
        <f t="shared" ref="H1086:H1087" si="379">G1086*D1086</f>
        <v>390.6</v>
      </c>
      <c r="I1086" s="168"/>
      <c r="J1086" s="168"/>
      <c r="K1086" s="168"/>
      <c r="L1086" s="168"/>
      <c r="M1086" s="168"/>
    </row>
    <row r="1087" spans="1:13" x14ac:dyDescent="0.25">
      <c r="A1087" s="8" t="s">
        <v>1</v>
      </c>
      <c r="B1087" s="2">
        <v>2</v>
      </c>
      <c r="C1087" s="2">
        <f t="shared" si="376"/>
        <v>0.2</v>
      </c>
      <c r="D1087" s="2">
        <v>27</v>
      </c>
      <c r="E1087" s="2">
        <f t="shared" si="377"/>
        <v>5.4</v>
      </c>
      <c r="F1087" s="2">
        <v>3</v>
      </c>
      <c r="G1087" s="2">
        <f t="shared" si="378"/>
        <v>0.30000000000000004</v>
      </c>
      <c r="H1087" s="9">
        <f t="shared" si="379"/>
        <v>8.1000000000000014</v>
      </c>
      <c r="I1087" s="168"/>
      <c r="J1087" s="168"/>
      <c r="K1087" s="168"/>
      <c r="L1087" s="168"/>
      <c r="M1087" s="168"/>
    </row>
    <row r="1088" spans="1:13" x14ac:dyDescent="0.25">
      <c r="A1088" s="8"/>
      <c r="B1088" s="2"/>
      <c r="C1088" s="2"/>
      <c r="D1088" s="2"/>
      <c r="E1088" s="2">
        <f>SUM(E1085:E1087)</f>
        <v>643.75</v>
      </c>
      <c r="F1088" s="2"/>
      <c r="G1088" s="2"/>
      <c r="H1088" s="9">
        <f>SUM(H1085:H1087)</f>
        <v>770.40000000000009</v>
      </c>
      <c r="I1088" s="168"/>
      <c r="J1088" s="168"/>
      <c r="K1088" s="168"/>
      <c r="L1088" s="168"/>
      <c r="M1088" s="168"/>
    </row>
    <row r="1089" spans="1:17" ht="15.75" thickBot="1" x14ac:dyDescent="0.3">
      <c r="A1089" s="12"/>
      <c r="B1089" s="13"/>
      <c r="C1089" s="13"/>
      <c r="D1089" s="13"/>
      <c r="E1089" s="41">
        <f>E1088/100</f>
        <v>6.4375</v>
      </c>
      <c r="F1089" s="32"/>
      <c r="G1089" s="32"/>
      <c r="H1089" s="53">
        <f>H1088/100</f>
        <v>7.7040000000000006</v>
      </c>
      <c r="I1089" s="168"/>
      <c r="J1089" s="168"/>
      <c r="K1089" s="168"/>
      <c r="L1089" s="168"/>
      <c r="M1089" s="168"/>
    </row>
    <row r="1090" spans="1:17" x14ac:dyDescent="0.25">
      <c r="A1090" s="10" t="s">
        <v>51</v>
      </c>
      <c r="B1090" s="3">
        <v>200</v>
      </c>
      <c r="C1090" s="3"/>
      <c r="D1090" s="3"/>
      <c r="E1090" s="3"/>
      <c r="F1090" s="3">
        <v>200</v>
      </c>
      <c r="G1090" s="2"/>
      <c r="H1090" s="9"/>
      <c r="I1090" s="168"/>
      <c r="J1090" s="168"/>
      <c r="K1090" s="168"/>
      <c r="L1090" s="168"/>
      <c r="M1090" s="168"/>
    </row>
    <row r="1091" spans="1:17" x14ac:dyDescent="0.25">
      <c r="A1091" s="8" t="s">
        <v>134</v>
      </c>
      <c r="B1091" s="2">
        <v>1</v>
      </c>
      <c r="C1091" s="2">
        <f>B1091*0.1</f>
        <v>0.1</v>
      </c>
      <c r="D1091" s="2">
        <v>650</v>
      </c>
      <c r="E1091" s="2">
        <f>D1091*C1091</f>
        <v>65</v>
      </c>
      <c r="F1091" s="2">
        <v>1</v>
      </c>
      <c r="G1091" s="2">
        <f>C1091</f>
        <v>0.1</v>
      </c>
      <c r="H1091" s="2">
        <f>G1091*D1091</f>
        <v>65</v>
      </c>
      <c r="I1091" s="168"/>
      <c r="J1091" s="168"/>
      <c r="K1091" s="168"/>
      <c r="L1091" s="168"/>
      <c r="M1091" s="168"/>
    </row>
    <row r="1092" spans="1:17" x14ac:dyDescent="0.25">
      <c r="A1092" s="8" t="s">
        <v>2</v>
      </c>
      <c r="B1092" s="2">
        <v>11</v>
      </c>
      <c r="C1092" s="2">
        <f t="shared" ref="C1092" si="380">B1092*0.1</f>
        <v>1.1000000000000001</v>
      </c>
      <c r="D1092" s="2">
        <v>85.8</v>
      </c>
      <c r="E1092" s="2">
        <f>D1092*C1092</f>
        <v>94.38000000000001</v>
      </c>
      <c r="F1092" s="2">
        <v>11</v>
      </c>
      <c r="G1092" s="2">
        <f t="shared" ref="G1092" si="381">C1092</f>
        <v>1.1000000000000001</v>
      </c>
      <c r="H1092" s="2">
        <f t="shared" ref="H1092" si="382">G1092*D1092</f>
        <v>94.38000000000001</v>
      </c>
      <c r="I1092" s="168"/>
      <c r="J1092" s="168"/>
      <c r="K1092" s="168"/>
      <c r="L1092" s="168"/>
      <c r="M1092" s="168"/>
    </row>
    <row r="1093" spans="1:17" x14ac:dyDescent="0.25">
      <c r="A1093" s="8"/>
      <c r="B1093" s="2"/>
      <c r="C1093" s="2"/>
      <c r="D1093" s="2"/>
      <c r="E1093" s="2">
        <f>SUM(E1091:E1092)</f>
        <v>159.38</v>
      </c>
      <c r="F1093" s="2"/>
      <c r="G1093" s="2"/>
      <c r="H1093" s="2">
        <f>SUM(H1091:H1092)</f>
        <v>159.38</v>
      </c>
      <c r="I1093" s="168"/>
      <c r="J1093" s="168"/>
      <c r="K1093" s="168"/>
      <c r="L1093" s="168"/>
      <c r="M1093" s="168"/>
      <c r="N1093" s="168"/>
      <c r="O1093" s="168"/>
      <c r="P1093" s="168"/>
      <c r="Q1093" s="168"/>
    </row>
    <row r="1094" spans="1:17" ht="15.75" thickBot="1" x14ac:dyDescent="0.3">
      <c r="A1094" s="23"/>
      <c r="B1094" s="4"/>
      <c r="C1094" s="4"/>
      <c r="D1094" s="4"/>
      <c r="E1094" s="22">
        <f>E1093/100</f>
        <v>1.5937999999999999</v>
      </c>
      <c r="F1094" s="4"/>
      <c r="G1094" s="4"/>
      <c r="H1094" s="24">
        <f>H1093/100</f>
        <v>1.5937999999999999</v>
      </c>
      <c r="I1094" s="168"/>
      <c r="J1094" s="168"/>
      <c r="K1094" s="168"/>
      <c r="L1094" s="168"/>
      <c r="M1094" s="168"/>
      <c r="N1094" s="168"/>
      <c r="O1094" s="168"/>
      <c r="P1094" s="168"/>
      <c r="Q1094" s="168"/>
    </row>
    <row r="1095" spans="1:17" ht="15.75" thickBot="1" x14ac:dyDescent="0.3">
      <c r="A1095" s="51" t="s">
        <v>76</v>
      </c>
      <c r="B1095" s="49"/>
      <c r="C1095" s="49"/>
      <c r="D1095" s="49"/>
      <c r="E1095" s="97"/>
      <c r="F1095" s="50">
        <v>20</v>
      </c>
      <c r="G1095" s="49"/>
      <c r="H1095" s="95"/>
      <c r="I1095" s="168"/>
      <c r="J1095" s="168"/>
      <c r="K1095" s="168"/>
      <c r="L1095" s="168"/>
      <c r="M1095" s="168"/>
      <c r="N1095" s="168"/>
      <c r="O1095" s="168"/>
      <c r="P1095" s="168"/>
      <c r="Q1095" s="168"/>
    </row>
    <row r="1096" spans="1:17" x14ac:dyDescent="0.25">
      <c r="B1096" s="35"/>
      <c r="C1096" s="29">
        <f>B1096*0.1</f>
        <v>0</v>
      </c>
      <c r="D1096" s="29">
        <v>198</v>
      </c>
      <c r="E1096" s="29">
        <f>D1096*C1096</f>
        <v>0</v>
      </c>
      <c r="F1096" s="35">
        <v>25</v>
      </c>
      <c r="G1096" s="29">
        <f>F1096*0.1</f>
        <v>2.5</v>
      </c>
      <c r="H1096" s="61">
        <f>G1096*D1096</f>
        <v>495</v>
      </c>
      <c r="I1096" s="168"/>
      <c r="J1096" s="168"/>
      <c r="K1096" s="168"/>
      <c r="L1096" s="168"/>
      <c r="M1096" s="168"/>
      <c r="N1096" s="168"/>
      <c r="O1096" s="168"/>
      <c r="P1096" s="168"/>
      <c r="Q1096" s="168"/>
    </row>
    <row r="1097" spans="1:17" ht="15.75" thickBot="1" x14ac:dyDescent="0.3">
      <c r="A1097" s="12"/>
      <c r="B1097" s="13"/>
      <c r="C1097" s="13"/>
      <c r="D1097" s="13"/>
      <c r="E1097" s="32">
        <f>E1096/100</f>
        <v>0</v>
      </c>
      <c r="F1097" s="13"/>
      <c r="G1097" s="13"/>
      <c r="H1097" s="33">
        <f>H1096/100</f>
        <v>4.95</v>
      </c>
      <c r="I1097" s="168"/>
      <c r="J1097" s="168"/>
      <c r="K1097" s="168"/>
      <c r="L1097" s="168"/>
      <c r="M1097" s="168"/>
      <c r="N1097" s="168"/>
      <c r="O1097" s="168"/>
      <c r="P1097" s="168"/>
      <c r="Q1097" s="168"/>
    </row>
    <row r="1098" spans="1:17" ht="15.75" thickBot="1" x14ac:dyDescent="0.3">
      <c r="A1098" s="207" t="s">
        <v>122</v>
      </c>
      <c r="B1098" s="11">
        <v>300</v>
      </c>
      <c r="C1098" s="11">
        <f>B1098*0.1</f>
        <v>30</v>
      </c>
      <c r="D1098" s="11">
        <v>250</v>
      </c>
      <c r="E1098" s="30">
        <f>D1098*C1098/100</f>
        <v>75</v>
      </c>
      <c r="F1098" s="11"/>
      <c r="G1098" s="11"/>
      <c r="H1098" s="31"/>
      <c r="I1098" s="168"/>
      <c r="J1098" s="168"/>
      <c r="K1098" s="168"/>
      <c r="L1098" s="168"/>
      <c r="M1098" s="168"/>
      <c r="N1098" s="168"/>
      <c r="O1098" s="168"/>
      <c r="P1098" s="168"/>
      <c r="Q1098" s="168"/>
    </row>
    <row r="1099" spans="1:17" ht="15.75" thickBot="1" x14ac:dyDescent="0.3">
      <c r="A1099" s="21" t="s">
        <v>123</v>
      </c>
      <c r="B1099" s="30">
        <v>50</v>
      </c>
      <c r="C1099" s="30">
        <f>B1099*0.1</f>
        <v>5</v>
      </c>
      <c r="D1099" s="30">
        <v>103</v>
      </c>
      <c r="E1099" s="30">
        <f>C1099*D1099/100</f>
        <v>5.15</v>
      </c>
      <c r="F1099" s="30">
        <v>50</v>
      </c>
      <c r="G1099" s="30">
        <f>F1099*0.1</f>
        <v>5</v>
      </c>
      <c r="H1099" s="31">
        <f>E1099</f>
        <v>5.15</v>
      </c>
      <c r="I1099" s="168"/>
      <c r="J1099" s="168"/>
      <c r="K1099" s="168"/>
      <c r="L1099" s="168"/>
      <c r="M1099" s="168"/>
      <c r="N1099" s="168"/>
      <c r="O1099" s="168"/>
      <c r="P1099" s="168"/>
      <c r="Q1099" s="168"/>
    </row>
    <row r="1100" spans="1:17" ht="15.75" thickBot="1" x14ac:dyDescent="0.3">
      <c r="A1100" s="21" t="s">
        <v>50</v>
      </c>
      <c r="B1100" s="11"/>
      <c r="C1100" s="11"/>
      <c r="D1100" s="11"/>
      <c r="E1100" s="26">
        <f>E1099+E1094+E1089+E1083+E1098</f>
        <v>152.7253</v>
      </c>
      <c r="F1100" s="30"/>
      <c r="G1100" s="30"/>
      <c r="H1100" s="27">
        <f>H1099+H1097+H1094+H1089+H1083+H1098</f>
        <v>83.941800000000015</v>
      </c>
      <c r="I1100" s="168"/>
      <c r="J1100" s="168"/>
      <c r="K1100" s="168"/>
      <c r="L1100" s="168"/>
      <c r="M1100" s="168"/>
      <c r="N1100" s="168"/>
      <c r="O1100" s="168"/>
      <c r="P1100" s="168"/>
      <c r="Q1100" s="168"/>
    </row>
    <row r="1101" spans="1:17" x14ac:dyDescent="0.25">
      <c r="A1101" s="362" t="s">
        <v>16</v>
      </c>
      <c r="B1101" s="363" t="s">
        <v>86</v>
      </c>
      <c r="C1101" s="363"/>
      <c r="D1101" s="363"/>
      <c r="E1101" s="363"/>
      <c r="F1101" s="363" t="s">
        <v>85</v>
      </c>
      <c r="G1101" s="363"/>
      <c r="H1101" s="364"/>
      <c r="I1101" s="168"/>
      <c r="J1101" s="168"/>
      <c r="K1101" s="168"/>
      <c r="L1101" s="168"/>
      <c r="M1101" s="168"/>
      <c r="N1101" s="168"/>
      <c r="O1101" s="168"/>
      <c r="P1101" s="168"/>
      <c r="Q1101" s="168"/>
    </row>
    <row r="1102" spans="1:17" ht="30.75" thickBot="1" x14ac:dyDescent="0.3">
      <c r="A1102" s="359"/>
      <c r="B1102" s="16" t="s">
        <v>73</v>
      </c>
      <c r="C1102" s="44" t="s">
        <v>5</v>
      </c>
      <c r="D1102" s="44" t="s">
        <v>6</v>
      </c>
      <c r="E1102" s="44" t="s">
        <v>13</v>
      </c>
      <c r="F1102" s="16" t="s">
        <v>73</v>
      </c>
      <c r="G1102" s="44" t="s">
        <v>14</v>
      </c>
      <c r="H1102" s="45" t="s">
        <v>13</v>
      </c>
      <c r="I1102" s="168"/>
      <c r="J1102" s="168"/>
      <c r="K1102" s="168"/>
      <c r="L1102" s="168"/>
      <c r="M1102" s="168"/>
      <c r="N1102" s="168"/>
      <c r="O1102" s="168"/>
      <c r="P1102" s="168"/>
      <c r="Q1102" s="168"/>
    </row>
    <row r="1103" spans="1:17" x14ac:dyDescent="0.25">
      <c r="A1103" s="55" t="s">
        <v>208</v>
      </c>
      <c r="B1103" s="37">
        <v>60</v>
      </c>
      <c r="C1103" s="6"/>
      <c r="D1103" s="6"/>
      <c r="E1103" s="6"/>
      <c r="F1103" s="37">
        <v>100</v>
      </c>
      <c r="G1103" s="6"/>
      <c r="H1103" s="7"/>
      <c r="I1103" s="168"/>
      <c r="J1103" s="168"/>
      <c r="K1103" s="168"/>
      <c r="L1103" s="168"/>
      <c r="M1103" s="168"/>
      <c r="N1103" s="168"/>
      <c r="O1103" s="168"/>
      <c r="P1103" s="168"/>
      <c r="Q1103" s="168"/>
    </row>
    <row r="1104" spans="1:17" x14ac:dyDescent="0.25">
      <c r="A1104" s="78" t="s">
        <v>208</v>
      </c>
      <c r="B1104" s="66">
        <v>68</v>
      </c>
      <c r="C1104" s="66">
        <f>B1104*0.1</f>
        <v>6.8000000000000007</v>
      </c>
      <c r="D1104" s="66">
        <v>190</v>
      </c>
      <c r="E1104" s="66">
        <f>C1104*D1104</f>
        <v>1292.0000000000002</v>
      </c>
      <c r="F1104" s="66">
        <v>108</v>
      </c>
      <c r="G1104" s="66">
        <f>F1104*0.1</f>
        <v>10.8</v>
      </c>
      <c r="H1104" s="66">
        <f>G1104*D1104</f>
        <v>2052</v>
      </c>
      <c r="I1104" s="168"/>
      <c r="J1104" s="168"/>
      <c r="K1104" s="168"/>
      <c r="L1104" s="168"/>
      <c r="M1104" s="168"/>
    </row>
    <row r="1105" spans="1:21" ht="15.75" thickBot="1" x14ac:dyDescent="0.3">
      <c r="A1105" s="108"/>
      <c r="B1105" s="79"/>
      <c r="C1105" s="79"/>
      <c r="D1105" s="79"/>
      <c r="E1105" s="80">
        <f>SUM(E1104:E1104)</f>
        <v>1292.0000000000002</v>
      </c>
      <c r="F1105" s="79"/>
      <c r="G1105" s="79"/>
      <c r="H1105" s="79">
        <f>SUM(H1104:H1104)</f>
        <v>2052</v>
      </c>
      <c r="I1105" s="168"/>
      <c r="J1105" s="168"/>
      <c r="K1105" s="168"/>
      <c r="L1105" s="168"/>
      <c r="M1105" s="168"/>
    </row>
    <row r="1106" spans="1:21" ht="15.75" thickBot="1" x14ac:dyDescent="0.3">
      <c r="A1106" s="51"/>
      <c r="B1106" s="50"/>
      <c r="C1106" s="50"/>
      <c r="D1106" s="50"/>
      <c r="E1106" s="97">
        <f>E1105/100</f>
        <v>12.920000000000002</v>
      </c>
      <c r="F1106" s="50"/>
      <c r="G1106" s="50"/>
      <c r="H1106" s="95">
        <f>H1105/100</f>
        <v>20.52</v>
      </c>
      <c r="I1106" s="168"/>
      <c r="J1106" s="168"/>
      <c r="K1106" s="168"/>
      <c r="L1106" s="168"/>
      <c r="M1106" s="168"/>
    </row>
    <row r="1107" spans="1:21" ht="29.25" x14ac:dyDescent="0.25">
      <c r="A1107" s="46" t="s">
        <v>235</v>
      </c>
      <c r="B1107" s="37">
        <v>250</v>
      </c>
      <c r="C1107" s="37"/>
      <c r="D1107" s="37"/>
      <c r="E1107" s="37"/>
      <c r="F1107" s="37">
        <v>250</v>
      </c>
      <c r="G1107" s="6"/>
      <c r="H1107" s="7"/>
      <c r="I1107" s="168"/>
      <c r="J1107" s="168"/>
      <c r="K1107" s="168"/>
      <c r="L1107" s="168"/>
      <c r="M1107" s="168"/>
    </row>
    <row r="1108" spans="1:21" x14ac:dyDescent="0.25">
      <c r="A1108" s="8" t="s">
        <v>45</v>
      </c>
      <c r="B1108" s="2">
        <v>9</v>
      </c>
      <c r="C1108" s="2">
        <f>B1108*0.1</f>
        <v>0.9</v>
      </c>
      <c r="D1108" s="2">
        <v>48</v>
      </c>
      <c r="E1108" s="2">
        <f>D1108*C1108</f>
        <v>43.2</v>
      </c>
      <c r="F1108" s="2">
        <v>9</v>
      </c>
      <c r="G1108" s="2">
        <f>F1108*0.1</f>
        <v>0.9</v>
      </c>
      <c r="H1108" s="9">
        <f>G1108*D1108</f>
        <v>43.2</v>
      </c>
      <c r="I1108" s="168"/>
      <c r="J1108" s="168"/>
      <c r="K1108" s="168"/>
      <c r="L1108" s="168"/>
      <c r="M1108" s="168"/>
    </row>
    <row r="1109" spans="1:21" x14ac:dyDescent="0.25">
      <c r="A1109" s="8" t="s">
        <v>18</v>
      </c>
      <c r="B1109" s="2">
        <v>150</v>
      </c>
      <c r="C1109" s="2">
        <f t="shared" ref="C1109:C1115" si="383">B1109*0.1</f>
        <v>15</v>
      </c>
      <c r="D1109" s="71">
        <v>49</v>
      </c>
      <c r="E1109" s="2">
        <f t="shared" ref="E1109:E1116" si="384">D1109*C1109</f>
        <v>735</v>
      </c>
      <c r="F1109" s="2">
        <v>150</v>
      </c>
      <c r="G1109" s="2">
        <f t="shared" ref="G1109:G1115" si="385">F1109*0.1</f>
        <v>15</v>
      </c>
      <c r="H1109" s="9">
        <f t="shared" ref="H1109:H1116" si="386">G1109*D1109</f>
        <v>735</v>
      </c>
      <c r="I1109" s="168"/>
      <c r="J1109" s="168"/>
      <c r="K1109" s="168"/>
      <c r="L1109" s="168"/>
      <c r="M1109" s="168"/>
    </row>
    <row r="1110" spans="1:21" x14ac:dyDescent="0.25">
      <c r="A1110" s="8" t="s">
        <v>19</v>
      </c>
      <c r="B1110" s="2">
        <v>15</v>
      </c>
      <c r="C1110" s="2">
        <f t="shared" si="383"/>
        <v>1.5</v>
      </c>
      <c r="D1110" s="2">
        <v>72</v>
      </c>
      <c r="E1110" s="2">
        <f t="shared" si="384"/>
        <v>108</v>
      </c>
      <c r="F1110" s="2">
        <v>15</v>
      </c>
      <c r="G1110" s="2">
        <f t="shared" si="385"/>
        <v>1.5</v>
      </c>
      <c r="H1110" s="9">
        <f t="shared" si="386"/>
        <v>108</v>
      </c>
      <c r="I1110" s="168"/>
      <c r="J1110" s="168"/>
      <c r="K1110" s="168"/>
      <c r="L1110" s="168"/>
      <c r="M1110" s="168"/>
    </row>
    <row r="1111" spans="1:21" x14ac:dyDescent="0.25">
      <c r="A1111" s="8" t="s">
        <v>25</v>
      </c>
      <c r="B1111" s="2">
        <v>6.8</v>
      </c>
      <c r="C1111" s="2">
        <f t="shared" si="383"/>
        <v>0.68</v>
      </c>
      <c r="D1111" s="2">
        <v>49</v>
      </c>
      <c r="E1111" s="2">
        <f t="shared" si="384"/>
        <v>33.32</v>
      </c>
      <c r="F1111" s="2">
        <v>6.8</v>
      </c>
      <c r="G1111" s="2">
        <f t="shared" si="385"/>
        <v>0.68</v>
      </c>
      <c r="H1111" s="9">
        <f t="shared" si="386"/>
        <v>33.32</v>
      </c>
      <c r="I1111" s="168"/>
      <c r="J1111" s="168"/>
      <c r="K1111" s="168"/>
      <c r="L1111" s="168"/>
      <c r="M1111" s="168"/>
    </row>
    <row r="1112" spans="1:21" x14ac:dyDescent="0.25">
      <c r="A1112" s="8" t="s">
        <v>69</v>
      </c>
      <c r="B1112" s="2">
        <v>13</v>
      </c>
      <c r="C1112" s="2">
        <f t="shared" si="383"/>
        <v>1.3</v>
      </c>
      <c r="D1112" s="2">
        <v>110</v>
      </c>
      <c r="E1112" s="2">
        <f t="shared" si="384"/>
        <v>143</v>
      </c>
      <c r="F1112" s="2">
        <v>13</v>
      </c>
      <c r="G1112" s="2">
        <f t="shared" si="385"/>
        <v>1.3</v>
      </c>
      <c r="H1112" s="9">
        <f t="shared" si="386"/>
        <v>143</v>
      </c>
      <c r="I1112" s="168"/>
      <c r="J1112" s="168"/>
      <c r="K1112" s="168"/>
      <c r="L1112" s="168"/>
      <c r="M1112" s="168"/>
    </row>
    <row r="1113" spans="1:21" x14ac:dyDescent="0.25">
      <c r="A1113" s="8" t="s">
        <v>67</v>
      </c>
      <c r="B1113" s="2">
        <v>4.5</v>
      </c>
      <c r="C1113" s="2">
        <f t="shared" si="383"/>
        <v>0.45</v>
      </c>
      <c r="D1113" s="2">
        <v>138</v>
      </c>
      <c r="E1113" s="2">
        <f t="shared" si="384"/>
        <v>62.1</v>
      </c>
      <c r="F1113" s="2">
        <v>4.5</v>
      </c>
      <c r="G1113" s="2">
        <f t="shared" si="385"/>
        <v>0.45</v>
      </c>
      <c r="H1113" s="9">
        <f t="shared" si="386"/>
        <v>62.1</v>
      </c>
      <c r="I1113" s="168"/>
      <c r="J1113" s="168"/>
      <c r="K1113" s="168"/>
      <c r="L1113" s="168"/>
      <c r="M1113" s="168"/>
    </row>
    <row r="1114" spans="1:21" x14ac:dyDescent="0.25">
      <c r="A1114" s="8" t="s">
        <v>1</v>
      </c>
      <c r="B1114" s="2">
        <v>2</v>
      </c>
      <c r="C1114" s="2">
        <f t="shared" si="383"/>
        <v>0.2</v>
      </c>
      <c r="D1114" s="2">
        <v>27</v>
      </c>
      <c r="E1114" s="2">
        <f t="shared" si="384"/>
        <v>5.4</v>
      </c>
      <c r="F1114" s="2">
        <v>2</v>
      </c>
      <c r="G1114" s="2">
        <f t="shared" si="385"/>
        <v>0.2</v>
      </c>
      <c r="H1114" s="9">
        <f t="shared" si="386"/>
        <v>5.4</v>
      </c>
      <c r="I1114" s="168"/>
      <c r="J1114" s="168"/>
      <c r="K1114" s="168"/>
      <c r="L1114" s="168"/>
      <c r="M1114" s="168"/>
    </row>
    <row r="1115" spans="1:21" x14ac:dyDescent="0.25">
      <c r="A1115" s="8" t="s">
        <v>22</v>
      </c>
      <c r="B1115" s="2">
        <v>10</v>
      </c>
      <c r="C1115" s="2">
        <f t="shared" si="383"/>
        <v>1</v>
      </c>
      <c r="D1115" s="2">
        <v>196</v>
      </c>
      <c r="E1115" s="2">
        <f t="shared" si="384"/>
        <v>196</v>
      </c>
      <c r="F1115" s="2">
        <v>10</v>
      </c>
      <c r="G1115" s="2">
        <f t="shared" si="385"/>
        <v>1</v>
      </c>
      <c r="H1115" s="9">
        <f t="shared" si="386"/>
        <v>196</v>
      </c>
      <c r="I1115" s="168"/>
      <c r="J1115" s="168"/>
      <c r="K1115" s="168"/>
      <c r="L1115" s="168"/>
      <c r="M1115" s="168"/>
    </row>
    <row r="1116" spans="1:21" x14ac:dyDescent="0.25">
      <c r="A1116" s="8" t="s">
        <v>34</v>
      </c>
      <c r="B1116" s="2">
        <v>44</v>
      </c>
      <c r="C1116" s="2">
        <v>4.4000000000000004</v>
      </c>
      <c r="D1116" s="2">
        <v>250</v>
      </c>
      <c r="E1116" s="2">
        <f t="shared" si="384"/>
        <v>1100</v>
      </c>
      <c r="F1116" s="2">
        <v>44</v>
      </c>
      <c r="G1116" s="2">
        <v>4.4000000000000004</v>
      </c>
      <c r="H1116" s="9">
        <f t="shared" si="386"/>
        <v>1100</v>
      </c>
      <c r="I1116" s="168"/>
      <c r="J1116" s="168"/>
      <c r="K1116" s="168"/>
      <c r="L1116" s="168"/>
      <c r="M1116" s="168"/>
    </row>
    <row r="1117" spans="1:21" x14ac:dyDescent="0.25">
      <c r="A1117" s="8"/>
      <c r="B1117" s="2"/>
      <c r="C1117" s="2"/>
      <c r="D1117" s="2"/>
      <c r="E1117" s="2">
        <f>SUM(E1108:E1116)</f>
        <v>2426.02</v>
      </c>
      <c r="F1117" s="2"/>
      <c r="G1117" s="2"/>
      <c r="H1117" s="9">
        <f>SUM(H1108:H1116)</f>
        <v>2426.02</v>
      </c>
      <c r="I1117" s="168"/>
      <c r="J1117" s="168"/>
      <c r="K1117" s="168"/>
      <c r="L1117" s="168"/>
      <c r="M1117" s="168"/>
    </row>
    <row r="1118" spans="1:21" ht="15.75" thickBot="1" x14ac:dyDescent="0.3">
      <c r="A1118" s="12"/>
      <c r="B1118" s="13"/>
      <c r="C1118" s="13"/>
      <c r="D1118" s="13"/>
      <c r="E1118" s="41">
        <f>E1117/100</f>
        <v>24.260200000000001</v>
      </c>
      <c r="F1118" s="13"/>
      <c r="G1118" s="13"/>
      <c r="H1118" s="53">
        <f>H1117/100</f>
        <v>24.260200000000001</v>
      </c>
      <c r="I1118" s="168"/>
      <c r="J1118" s="168"/>
      <c r="K1118" s="168"/>
      <c r="L1118" s="168"/>
      <c r="M1118" s="168"/>
      <c r="N1118" s="168"/>
      <c r="O1118" s="168"/>
      <c r="P1118" s="168"/>
      <c r="Q1118" s="168"/>
    </row>
    <row r="1119" spans="1:21" x14ac:dyDescent="0.25">
      <c r="A1119" s="47" t="s">
        <v>158</v>
      </c>
      <c r="B1119" s="54">
        <v>100</v>
      </c>
      <c r="C1119" s="59"/>
      <c r="D1119" s="59"/>
      <c r="E1119" s="59"/>
      <c r="F1119" s="54">
        <v>100</v>
      </c>
      <c r="G1119" s="6"/>
      <c r="H1119" s="7"/>
      <c r="I1119" s="168"/>
      <c r="J1119" s="168"/>
      <c r="K1119" s="168"/>
      <c r="L1119" s="168"/>
      <c r="M1119" s="171"/>
      <c r="N1119" s="171"/>
      <c r="O1119" s="171"/>
      <c r="P1119" s="171"/>
      <c r="Q1119" s="171"/>
      <c r="R1119" s="168"/>
      <c r="S1119" s="168"/>
      <c r="T1119" s="168"/>
      <c r="U1119" s="168"/>
    </row>
    <row r="1120" spans="1:21" x14ac:dyDescent="0.25">
      <c r="A1120" s="8" t="s">
        <v>159</v>
      </c>
      <c r="B1120" s="2">
        <v>134</v>
      </c>
      <c r="C1120" s="2">
        <f>B1120*0.1</f>
        <v>13.4</v>
      </c>
      <c r="D1120" s="2">
        <v>440</v>
      </c>
      <c r="E1120" s="2">
        <f>D1120*C1120</f>
        <v>5896</v>
      </c>
      <c r="F1120" s="2">
        <f>B1120</f>
        <v>134</v>
      </c>
      <c r="G1120" s="2">
        <f>F1120*0.1</f>
        <v>13.4</v>
      </c>
      <c r="H1120" s="9">
        <f>G1120*D1120</f>
        <v>5896</v>
      </c>
      <c r="I1120" s="168"/>
      <c r="J1120" s="168"/>
      <c r="K1120" s="168"/>
      <c r="L1120" s="171"/>
      <c r="M1120" s="171"/>
      <c r="N1120" s="171"/>
      <c r="O1120" s="171"/>
      <c r="P1120" s="171"/>
      <c r="Q1120" s="171"/>
      <c r="R1120" s="171"/>
      <c r="S1120" s="171"/>
      <c r="T1120" s="171"/>
      <c r="U1120" s="168"/>
    </row>
    <row r="1121" spans="1:21" x14ac:dyDescent="0.25">
      <c r="A1121" s="8" t="s">
        <v>141</v>
      </c>
      <c r="B1121" s="2">
        <v>9.6</v>
      </c>
      <c r="C1121" s="2">
        <f t="shared" ref="C1121:C1127" si="387">B1121*0.1</f>
        <v>0.96</v>
      </c>
      <c r="D1121" s="2">
        <v>138</v>
      </c>
      <c r="E1121" s="2">
        <f t="shared" ref="E1121:E1127" si="388">D1121*C1121</f>
        <v>132.47999999999999</v>
      </c>
      <c r="F1121" s="2">
        <f t="shared" ref="F1121:F1127" si="389">B1121</f>
        <v>9.6</v>
      </c>
      <c r="G1121" s="2">
        <f t="shared" ref="G1121:G1125" si="390">F1121*0.1</f>
        <v>0.96</v>
      </c>
      <c r="H1121" s="9">
        <f t="shared" ref="H1121:H1127" si="391">G1121*D1121</f>
        <v>132.47999999999999</v>
      </c>
      <c r="I1121" s="168"/>
      <c r="J1121" s="168"/>
      <c r="K1121" s="168"/>
      <c r="L1121" s="171"/>
      <c r="M1121" s="171"/>
      <c r="N1121" s="171"/>
      <c r="O1121" s="171"/>
      <c r="P1121" s="171"/>
      <c r="Q1121" s="171"/>
      <c r="R1121" s="171"/>
      <c r="S1121" s="171"/>
      <c r="T1121" s="171"/>
      <c r="U1121" s="168"/>
    </row>
    <row r="1122" spans="1:21" x14ac:dyDescent="0.25">
      <c r="A1122" s="8" t="s">
        <v>25</v>
      </c>
      <c r="B1122" s="2">
        <v>19.2</v>
      </c>
      <c r="C1122" s="2">
        <f t="shared" si="387"/>
        <v>1.92</v>
      </c>
      <c r="D1122" s="2">
        <v>49</v>
      </c>
      <c r="E1122" s="2">
        <f t="shared" si="388"/>
        <v>94.08</v>
      </c>
      <c r="F1122" s="2">
        <f t="shared" si="389"/>
        <v>19.2</v>
      </c>
      <c r="G1122" s="2">
        <f t="shared" si="390"/>
        <v>1.92</v>
      </c>
      <c r="H1122" s="9">
        <f t="shared" si="391"/>
        <v>94.08</v>
      </c>
      <c r="I1122" s="168"/>
      <c r="J1122" s="168"/>
      <c r="K1122" s="168"/>
      <c r="L1122" s="171"/>
      <c r="M1122" s="171"/>
      <c r="N1122" s="171"/>
      <c r="O1122" s="171"/>
      <c r="P1122" s="171"/>
      <c r="Q1122" s="171"/>
      <c r="R1122" s="171"/>
      <c r="S1122" s="171"/>
      <c r="T1122" s="171"/>
      <c r="U1122" s="168"/>
    </row>
    <row r="1123" spans="1:21" x14ac:dyDescent="0.25">
      <c r="A1123" s="8" t="s">
        <v>19</v>
      </c>
      <c r="B1123" s="2">
        <v>30.4</v>
      </c>
      <c r="C1123" s="2">
        <f t="shared" si="387"/>
        <v>3.04</v>
      </c>
      <c r="D1123" s="2">
        <v>72</v>
      </c>
      <c r="E1123" s="2">
        <f t="shared" si="388"/>
        <v>218.88</v>
      </c>
      <c r="F1123" s="2">
        <f t="shared" si="389"/>
        <v>30.4</v>
      </c>
      <c r="G1123" s="2">
        <f t="shared" si="390"/>
        <v>3.04</v>
      </c>
      <c r="H1123" s="9">
        <f t="shared" si="391"/>
        <v>218.88</v>
      </c>
      <c r="I1123" s="168"/>
      <c r="J1123" s="168"/>
      <c r="K1123" s="168"/>
      <c r="L1123" s="171"/>
      <c r="M1123" s="171"/>
      <c r="N1123" s="171"/>
      <c r="O1123" s="171"/>
      <c r="P1123" s="171"/>
      <c r="Q1123" s="171"/>
      <c r="R1123" s="171"/>
      <c r="S1123" s="171"/>
      <c r="T1123" s="171"/>
      <c r="U1123" s="168"/>
    </row>
    <row r="1124" spans="1:21" x14ac:dyDescent="0.25">
      <c r="A1124" s="8" t="s">
        <v>144</v>
      </c>
      <c r="B1124" s="2">
        <v>12</v>
      </c>
      <c r="C1124" s="2">
        <f t="shared" si="387"/>
        <v>1.2000000000000002</v>
      </c>
      <c r="D1124" s="2">
        <v>198</v>
      </c>
      <c r="E1124" s="2">
        <f t="shared" si="388"/>
        <v>237.60000000000002</v>
      </c>
      <c r="F1124" s="2">
        <f t="shared" si="389"/>
        <v>12</v>
      </c>
      <c r="G1124" s="2">
        <f t="shared" si="390"/>
        <v>1.2000000000000002</v>
      </c>
      <c r="H1124" s="9">
        <f t="shared" si="391"/>
        <v>237.60000000000002</v>
      </c>
      <c r="I1124" s="168"/>
      <c r="J1124" s="168"/>
      <c r="K1124" s="168"/>
      <c r="L1124" s="171"/>
      <c r="M1124" s="171"/>
      <c r="N1124" s="171"/>
      <c r="O1124" s="171"/>
      <c r="P1124" s="171"/>
      <c r="Q1124" s="171"/>
      <c r="R1124" s="171"/>
      <c r="S1124" s="171"/>
      <c r="T1124" s="171"/>
      <c r="U1124" s="168"/>
    </row>
    <row r="1125" spans="1:21" x14ac:dyDescent="0.25">
      <c r="A1125" s="8" t="s">
        <v>1</v>
      </c>
      <c r="B1125" s="2">
        <v>2</v>
      </c>
      <c r="C1125" s="2">
        <f t="shared" si="387"/>
        <v>0.2</v>
      </c>
      <c r="D1125" s="2">
        <v>27</v>
      </c>
      <c r="E1125" s="2">
        <f t="shared" si="388"/>
        <v>5.4</v>
      </c>
      <c r="F1125" s="2">
        <f t="shared" si="389"/>
        <v>2</v>
      </c>
      <c r="G1125" s="2">
        <f t="shared" si="390"/>
        <v>0.2</v>
      </c>
      <c r="H1125" s="9">
        <f t="shared" si="391"/>
        <v>5.4</v>
      </c>
      <c r="I1125" s="168"/>
      <c r="J1125" s="168"/>
      <c r="K1125" s="168"/>
      <c r="L1125" s="171"/>
      <c r="M1125" s="171"/>
      <c r="N1125" s="171"/>
      <c r="O1125" s="171"/>
      <c r="P1125" s="171"/>
      <c r="Q1125" s="171"/>
      <c r="R1125" s="171"/>
      <c r="S1125" s="171"/>
      <c r="T1125" s="171"/>
      <c r="U1125" s="168"/>
    </row>
    <row r="1126" spans="1:21" x14ac:dyDescent="0.25">
      <c r="A1126" s="8" t="s">
        <v>22</v>
      </c>
      <c r="B1126" s="2">
        <v>5</v>
      </c>
      <c r="C1126" s="2">
        <f t="shared" si="387"/>
        <v>0.5</v>
      </c>
      <c r="D1126" s="2">
        <v>196</v>
      </c>
      <c r="E1126" s="2">
        <f t="shared" si="388"/>
        <v>98</v>
      </c>
      <c r="F1126" s="2">
        <f t="shared" si="389"/>
        <v>5</v>
      </c>
      <c r="G1126" s="2">
        <f>F1126*0.1</f>
        <v>0.5</v>
      </c>
      <c r="H1126" s="9">
        <f t="shared" si="391"/>
        <v>98</v>
      </c>
      <c r="I1126" s="168"/>
      <c r="J1126" s="168"/>
      <c r="K1126" s="168"/>
      <c r="L1126" s="171"/>
      <c r="M1126" s="171"/>
      <c r="N1126" s="171"/>
      <c r="O1126" s="171"/>
      <c r="P1126" s="171"/>
      <c r="Q1126" s="171"/>
      <c r="R1126" s="171"/>
      <c r="S1126" s="171"/>
      <c r="T1126" s="171"/>
      <c r="U1126" s="168"/>
    </row>
    <row r="1127" spans="1:21" x14ac:dyDescent="0.25">
      <c r="A1127" s="8" t="s">
        <v>26</v>
      </c>
      <c r="B1127" s="2">
        <v>4</v>
      </c>
      <c r="C1127" s="2">
        <f t="shared" si="387"/>
        <v>0.4</v>
      </c>
      <c r="D1127" s="2">
        <v>30</v>
      </c>
      <c r="E1127" s="2">
        <f t="shared" si="388"/>
        <v>12</v>
      </c>
      <c r="F1127" s="2">
        <f t="shared" si="389"/>
        <v>4</v>
      </c>
      <c r="G1127" s="2">
        <f t="shared" ref="G1127" si="392">F1127*0.1</f>
        <v>0.4</v>
      </c>
      <c r="H1127" s="9">
        <f t="shared" si="391"/>
        <v>12</v>
      </c>
      <c r="I1127" s="168"/>
      <c r="J1127" s="168"/>
      <c r="K1127" s="168"/>
      <c r="L1127" s="171"/>
      <c r="M1127" s="168"/>
      <c r="N1127" s="168"/>
      <c r="O1127" s="168"/>
      <c r="P1127" s="168"/>
      <c r="Q1127" s="168"/>
      <c r="R1127" s="171"/>
      <c r="S1127" s="171"/>
      <c r="T1127" s="171"/>
      <c r="U1127" s="168"/>
    </row>
    <row r="1128" spans="1:21" x14ac:dyDescent="0.25">
      <c r="A1128" s="8"/>
      <c r="B1128" s="2"/>
      <c r="C1128" s="2"/>
      <c r="D1128" s="2"/>
      <c r="E1128" s="2">
        <f>SUM(E1120:E1127)</f>
        <v>6694.44</v>
      </c>
      <c r="F1128" s="2"/>
      <c r="G1128" s="2"/>
      <c r="H1128" s="9">
        <f>SUM(H1120:H1127)</f>
        <v>6694.44</v>
      </c>
      <c r="I1128" s="168"/>
      <c r="J1128" s="168"/>
      <c r="K1128" s="168"/>
      <c r="L1128" s="168"/>
      <c r="M1128" s="168"/>
      <c r="N1128" s="168"/>
      <c r="O1128" s="168"/>
      <c r="P1128" s="168"/>
      <c r="Q1128" s="168"/>
      <c r="R1128" s="168"/>
      <c r="S1128" s="168"/>
      <c r="T1128" s="168"/>
      <c r="U1128" s="168"/>
    </row>
    <row r="1129" spans="1:21" ht="15.75" thickBot="1" x14ac:dyDescent="0.3">
      <c r="A1129" s="12"/>
      <c r="B1129" s="13"/>
      <c r="C1129" s="13"/>
      <c r="D1129" s="13"/>
      <c r="E1129" s="41">
        <f>E1128/100</f>
        <v>66.944400000000002</v>
      </c>
      <c r="F1129" s="13"/>
      <c r="G1129" s="13"/>
      <c r="H1129" s="53">
        <f>H1128/100</f>
        <v>66.944400000000002</v>
      </c>
      <c r="I1129" s="168"/>
      <c r="J1129" s="168"/>
      <c r="K1129" s="168"/>
      <c r="L1129" s="168"/>
      <c r="M1129" s="168"/>
      <c r="N1129" s="168"/>
      <c r="O1129" s="168"/>
      <c r="P1129" s="168"/>
      <c r="Q1129" s="168"/>
      <c r="R1129" s="168"/>
      <c r="S1129" s="168"/>
      <c r="T1129" s="168"/>
      <c r="U1129" s="168"/>
    </row>
    <row r="1130" spans="1:21" x14ac:dyDescent="0.25">
      <c r="A1130" s="5" t="s">
        <v>27</v>
      </c>
      <c r="B1130" s="37">
        <v>150</v>
      </c>
      <c r="C1130" s="37"/>
      <c r="D1130" s="37"/>
      <c r="E1130" s="37"/>
      <c r="F1130" s="37">
        <v>180</v>
      </c>
      <c r="G1130" s="6"/>
      <c r="H1130" s="7"/>
      <c r="I1130" s="168"/>
      <c r="J1130" s="168"/>
      <c r="K1130" s="168"/>
      <c r="L1130" s="168"/>
      <c r="M1130" s="168"/>
      <c r="R1130" s="168"/>
      <c r="S1130" s="168"/>
      <c r="T1130" s="168"/>
      <c r="U1130" s="168"/>
    </row>
    <row r="1131" spans="1:21" x14ac:dyDescent="0.25">
      <c r="A1131" s="8" t="s">
        <v>27</v>
      </c>
      <c r="B1131" s="2">
        <v>60</v>
      </c>
      <c r="C1131" s="2">
        <f>B1131*0.1</f>
        <v>6</v>
      </c>
      <c r="D1131" s="2">
        <v>90</v>
      </c>
      <c r="E1131" s="2">
        <f>D1131*C1131</f>
        <v>540</v>
      </c>
      <c r="F1131" s="2">
        <v>71.400000000000006</v>
      </c>
      <c r="G1131" s="2">
        <f>F1131*0.1</f>
        <v>7.1400000000000006</v>
      </c>
      <c r="H1131" s="9">
        <f>G1131*D1131</f>
        <v>642.6</v>
      </c>
      <c r="I1131" s="168"/>
      <c r="J1131" s="168"/>
      <c r="K1131" s="168"/>
      <c r="L1131" s="168"/>
      <c r="M1131" s="168"/>
    </row>
    <row r="1132" spans="1:21" x14ac:dyDescent="0.25">
      <c r="A1132" s="8" t="s">
        <v>1</v>
      </c>
      <c r="B1132" s="2">
        <v>2</v>
      </c>
      <c r="C1132" s="2">
        <f t="shared" ref="C1132:C1133" si="393">B1132*0.1</f>
        <v>0.2</v>
      </c>
      <c r="D1132" s="2">
        <v>27</v>
      </c>
      <c r="E1132" s="2">
        <f t="shared" ref="E1132:E1133" si="394">D1132*C1132</f>
        <v>5.4</v>
      </c>
      <c r="F1132" s="2">
        <v>3</v>
      </c>
      <c r="G1132" s="2">
        <f t="shared" ref="G1132:G1133" si="395">F1132*0.1</f>
        <v>0.30000000000000004</v>
      </c>
      <c r="H1132" s="9">
        <f t="shared" ref="H1132:H1133" si="396">G1132*D1132</f>
        <v>8.1000000000000014</v>
      </c>
      <c r="I1132" s="168"/>
      <c r="J1132" s="168"/>
      <c r="K1132" s="168"/>
      <c r="L1132" s="168"/>
      <c r="M1132" s="168"/>
    </row>
    <row r="1133" spans="1:21" x14ac:dyDescent="0.25">
      <c r="A1133" s="8" t="s">
        <v>68</v>
      </c>
      <c r="B1133" s="2">
        <v>6</v>
      </c>
      <c r="C1133" s="2">
        <f t="shared" si="393"/>
        <v>0.60000000000000009</v>
      </c>
      <c r="D1133" s="2">
        <v>620</v>
      </c>
      <c r="E1133" s="2">
        <f t="shared" si="394"/>
        <v>372.00000000000006</v>
      </c>
      <c r="F1133" s="2">
        <v>7.6</v>
      </c>
      <c r="G1133" s="2">
        <f t="shared" si="395"/>
        <v>0.76</v>
      </c>
      <c r="H1133" s="9">
        <f t="shared" si="396"/>
        <v>471.2</v>
      </c>
      <c r="I1133" s="168"/>
      <c r="J1133" s="168"/>
      <c r="K1133" s="168"/>
      <c r="L1133" s="168"/>
      <c r="M1133" s="168"/>
    </row>
    <row r="1134" spans="1:21" x14ac:dyDescent="0.25">
      <c r="A1134" s="8"/>
      <c r="B1134" s="2"/>
      <c r="C1134" s="2"/>
      <c r="D1134" s="2"/>
      <c r="E1134" s="2">
        <f>SUM(E1131:E1133)</f>
        <v>917.40000000000009</v>
      </c>
      <c r="F1134" s="2"/>
      <c r="G1134" s="2"/>
      <c r="H1134" s="9">
        <f>SUM(H1131:H1133)</f>
        <v>1121.9000000000001</v>
      </c>
      <c r="I1134" s="168"/>
      <c r="J1134" s="168"/>
      <c r="K1134" s="168"/>
      <c r="L1134" s="168"/>
      <c r="M1134" s="168"/>
    </row>
    <row r="1135" spans="1:21" ht="15.75" thickBot="1" x14ac:dyDescent="0.3">
      <c r="A1135" s="12"/>
      <c r="B1135" s="13"/>
      <c r="C1135" s="13"/>
      <c r="D1135" s="13"/>
      <c r="E1135" s="41">
        <f>E1134/100</f>
        <v>9.1740000000000013</v>
      </c>
      <c r="F1135" s="13"/>
      <c r="G1135" s="13"/>
      <c r="H1135" s="53">
        <f>H1134/100</f>
        <v>11.219000000000001</v>
      </c>
      <c r="I1135" s="168"/>
      <c r="J1135" s="168"/>
      <c r="K1135" s="168"/>
      <c r="L1135" s="168"/>
      <c r="M1135" s="168"/>
    </row>
    <row r="1136" spans="1:21" x14ac:dyDescent="0.25">
      <c r="A1136" s="14" t="s">
        <v>169</v>
      </c>
      <c r="B1136" s="4">
        <v>200</v>
      </c>
      <c r="C1136" s="4"/>
      <c r="D1136" s="4"/>
      <c r="E1136" s="157"/>
      <c r="F1136" s="4">
        <v>200</v>
      </c>
      <c r="G1136" s="4"/>
      <c r="H1136" s="158"/>
      <c r="I1136" s="168"/>
      <c r="J1136" s="168"/>
      <c r="K1136" s="168"/>
      <c r="L1136" s="168"/>
      <c r="M1136" s="168"/>
    </row>
    <row r="1137" spans="1:13" x14ac:dyDescent="0.25">
      <c r="A1137" s="8" t="s">
        <v>161</v>
      </c>
      <c r="B1137" s="2">
        <v>20</v>
      </c>
      <c r="C1137" s="2">
        <f>B1137*0.1</f>
        <v>2</v>
      </c>
      <c r="D1137" s="2">
        <v>322</v>
      </c>
      <c r="E1137" s="2">
        <f>D1137*C1137</f>
        <v>644</v>
      </c>
      <c r="F1137" s="2">
        <v>20</v>
      </c>
      <c r="G1137" s="2">
        <f>F1137*0.1</f>
        <v>2</v>
      </c>
      <c r="H1137" s="9">
        <f>G1137*D1137</f>
        <v>644</v>
      </c>
      <c r="I1137" s="168"/>
      <c r="J1137" s="168"/>
      <c r="K1137" s="168"/>
      <c r="L1137" s="168"/>
      <c r="M1137" s="168"/>
    </row>
    <row r="1138" spans="1:13" x14ac:dyDescent="0.25">
      <c r="A1138" s="8" t="s">
        <v>2</v>
      </c>
      <c r="B1138" s="2">
        <v>15</v>
      </c>
      <c r="C1138" s="2">
        <f>B1138*0.1</f>
        <v>1.5</v>
      </c>
      <c r="D1138" s="2">
        <v>85.8</v>
      </c>
      <c r="E1138" s="2">
        <f>D1138*C1138</f>
        <v>128.69999999999999</v>
      </c>
      <c r="F1138" s="2">
        <v>15</v>
      </c>
      <c r="G1138" s="2">
        <f>F1138*0.1</f>
        <v>1.5</v>
      </c>
      <c r="H1138" s="9">
        <f>G1138*D1138</f>
        <v>128.69999999999999</v>
      </c>
      <c r="I1138" s="168"/>
      <c r="J1138" s="168"/>
      <c r="K1138" s="168"/>
      <c r="L1138" s="168"/>
      <c r="M1138" s="168"/>
    </row>
    <row r="1139" spans="1:13" x14ac:dyDescent="0.25">
      <c r="A1139" s="8"/>
      <c r="B1139" s="2"/>
      <c r="C1139" s="2"/>
      <c r="D1139" s="2"/>
      <c r="E1139" s="2">
        <f>SUM(E1137:E1138)</f>
        <v>772.7</v>
      </c>
      <c r="F1139" s="2"/>
      <c r="G1139" s="2"/>
      <c r="H1139" s="9">
        <f>SUM(H1137:H1138)</f>
        <v>772.7</v>
      </c>
      <c r="I1139" s="168"/>
      <c r="J1139" s="168"/>
      <c r="K1139" s="168"/>
      <c r="L1139" s="168"/>
    </row>
    <row r="1140" spans="1:13" ht="15.75" thickBot="1" x14ac:dyDescent="0.3">
      <c r="A1140" s="12"/>
      <c r="B1140" s="13"/>
      <c r="C1140" s="13"/>
      <c r="D1140" s="13"/>
      <c r="E1140" s="32">
        <f>E1139/100</f>
        <v>7.7270000000000003</v>
      </c>
      <c r="F1140" s="32"/>
      <c r="G1140" s="32"/>
      <c r="H1140" s="33">
        <f>H1139/100</f>
        <v>7.7270000000000003</v>
      </c>
    </row>
    <row r="1141" spans="1:13" ht="15.75" thickBot="1" x14ac:dyDescent="0.3">
      <c r="A1141" s="92" t="s">
        <v>55</v>
      </c>
      <c r="B1141" s="84">
        <v>40</v>
      </c>
      <c r="C1141" s="83">
        <f>B1141*0.1</f>
        <v>4</v>
      </c>
      <c r="D1141" s="83">
        <v>62</v>
      </c>
      <c r="E1141" s="84">
        <f>D1141*C1141/100</f>
        <v>2.48</v>
      </c>
      <c r="F1141" s="84">
        <v>50</v>
      </c>
      <c r="G1141" s="83">
        <v>5</v>
      </c>
      <c r="H1141" s="93">
        <f>G1141*D1141/100</f>
        <v>3.1</v>
      </c>
    </row>
    <row r="1142" spans="1:13" ht="15.75" thickBot="1" x14ac:dyDescent="0.3">
      <c r="A1142" s="51" t="s">
        <v>56</v>
      </c>
      <c r="B1142" s="49"/>
      <c r="C1142" s="49"/>
      <c r="D1142" s="49">
        <v>117</v>
      </c>
      <c r="E1142" s="50">
        <f>D1142*C1142/100</f>
        <v>0</v>
      </c>
      <c r="F1142" s="50">
        <v>20</v>
      </c>
      <c r="G1142" s="49">
        <v>2</v>
      </c>
      <c r="H1142" s="52">
        <f>G1142*D1142/100</f>
        <v>2.34</v>
      </c>
    </row>
    <row r="1143" spans="1:13" ht="15.75" thickBot="1" x14ac:dyDescent="0.3">
      <c r="A1143" s="21" t="s">
        <v>50</v>
      </c>
      <c r="B1143" s="11"/>
      <c r="C1143" s="11"/>
      <c r="D1143" s="11"/>
      <c r="E1143" s="26">
        <f>E1141+E1140+E1135+E1129+E1118+E1106</f>
        <v>123.5056</v>
      </c>
      <c r="F1143" s="30"/>
      <c r="G1143" s="30"/>
      <c r="H1143" s="27">
        <f>H1142+H1141+H1140+H1135+H1129+H1118+H1106</f>
        <v>136.11060000000001</v>
      </c>
    </row>
    <row r="1144" spans="1:13" ht="15.75" x14ac:dyDescent="0.25">
      <c r="A1144" s="374" t="s">
        <v>177</v>
      </c>
      <c r="B1144" s="375"/>
      <c r="C1144" s="375"/>
      <c r="D1144" s="375"/>
      <c r="E1144" s="375"/>
      <c r="F1144" s="375"/>
      <c r="G1144" s="375"/>
      <c r="H1144" s="376"/>
      <c r="M1144" s="168"/>
    </row>
    <row r="1145" spans="1:13" x14ac:dyDescent="0.25">
      <c r="A1145" s="358" t="s">
        <v>15</v>
      </c>
      <c r="B1145" s="360" t="s">
        <v>86</v>
      </c>
      <c r="C1145" s="360"/>
      <c r="D1145" s="360"/>
      <c r="E1145" s="360"/>
      <c r="F1145" s="360" t="s">
        <v>85</v>
      </c>
      <c r="G1145" s="360"/>
      <c r="H1145" s="361"/>
      <c r="I1145" s="168"/>
      <c r="J1145" s="168"/>
      <c r="K1145" s="168"/>
      <c r="L1145" s="168"/>
      <c r="M1145" s="168"/>
    </row>
    <row r="1146" spans="1:13" ht="30.75" thickBot="1" x14ac:dyDescent="0.3">
      <c r="A1146" s="359"/>
      <c r="B1146" s="16" t="s">
        <v>73</v>
      </c>
      <c r="C1146" s="44" t="s">
        <v>5</v>
      </c>
      <c r="D1146" s="44" t="s">
        <v>6</v>
      </c>
      <c r="E1146" s="44" t="s">
        <v>13</v>
      </c>
      <c r="F1146" s="16" t="s">
        <v>73</v>
      </c>
      <c r="G1146" s="44" t="s">
        <v>14</v>
      </c>
      <c r="H1146" s="45" t="s">
        <v>13</v>
      </c>
      <c r="I1146" s="168"/>
      <c r="J1146" s="168"/>
      <c r="K1146" s="168"/>
      <c r="L1146" s="168"/>
      <c r="M1146" s="168"/>
    </row>
    <row r="1147" spans="1:13" ht="29.25" x14ac:dyDescent="0.25">
      <c r="A1147" s="47" t="s">
        <v>216</v>
      </c>
      <c r="B1147" s="54" t="s">
        <v>217</v>
      </c>
      <c r="C1147" s="54"/>
      <c r="D1147" s="54"/>
      <c r="E1147" s="54"/>
      <c r="F1147" s="54" t="s">
        <v>217</v>
      </c>
      <c r="G1147" s="6"/>
      <c r="H1147" s="7"/>
      <c r="I1147" s="168"/>
      <c r="J1147" s="168"/>
      <c r="K1147" s="168"/>
      <c r="L1147" s="168"/>
      <c r="M1147" s="168"/>
    </row>
    <row r="1148" spans="1:13" x14ac:dyDescent="0.25">
      <c r="A1148" s="8" t="s">
        <v>218</v>
      </c>
      <c r="B1148" s="2">
        <v>82</v>
      </c>
      <c r="C1148" s="2">
        <f>B1148*0.1</f>
        <v>8.2000000000000011</v>
      </c>
      <c r="D1148" s="2">
        <v>115</v>
      </c>
      <c r="E1148" s="2">
        <f>D1148*C1148</f>
        <v>943.00000000000011</v>
      </c>
      <c r="F1148" s="2">
        <f>B1148</f>
        <v>82</v>
      </c>
      <c r="G1148" s="2">
        <f>F1148*0.1</f>
        <v>8.2000000000000011</v>
      </c>
      <c r="H1148" s="9">
        <f>G1148*D1148</f>
        <v>943.00000000000011</v>
      </c>
      <c r="I1148" s="168"/>
      <c r="J1148" s="168"/>
      <c r="K1148" s="168"/>
      <c r="L1148" s="168"/>
      <c r="M1148" s="168"/>
    </row>
    <row r="1149" spans="1:13" x14ac:dyDescent="0.25">
      <c r="A1149" s="14" t="s">
        <v>10</v>
      </c>
      <c r="B1149" s="4">
        <v>12</v>
      </c>
      <c r="C1149" s="2">
        <f t="shared" ref="C1149:C1155" si="397">B1149*0.1</f>
        <v>1.2000000000000002</v>
      </c>
      <c r="D1149" s="4">
        <v>62</v>
      </c>
      <c r="E1149" s="2">
        <f t="shared" ref="E1149:E1155" si="398">D1149*C1149</f>
        <v>74.400000000000006</v>
      </c>
      <c r="F1149" s="2">
        <f t="shared" ref="F1149:F1155" si="399">B1149</f>
        <v>12</v>
      </c>
      <c r="G1149" s="2">
        <f t="shared" ref="G1149:G1155" si="400">F1149*0.1</f>
        <v>1.2000000000000002</v>
      </c>
      <c r="H1149" s="9">
        <f t="shared" ref="H1149:H1155" si="401">G1149*D1149</f>
        <v>74.400000000000006</v>
      </c>
      <c r="I1149" s="168"/>
      <c r="J1149" s="168"/>
      <c r="K1149" s="168"/>
      <c r="L1149" s="168"/>
      <c r="M1149" s="168"/>
    </row>
    <row r="1150" spans="1:13" x14ac:dyDescent="0.25">
      <c r="A1150" s="14" t="s">
        <v>25</v>
      </c>
      <c r="B1150" s="4">
        <v>17</v>
      </c>
      <c r="C1150" s="2">
        <f t="shared" si="397"/>
        <v>1.7000000000000002</v>
      </c>
      <c r="D1150" s="4">
        <v>49</v>
      </c>
      <c r="E1150" s="2">
        <f t="shared" si="398"/>
        <v>83.300000000000011</v>
      </c>
      <c r="F1150" s="2">
        <f t="shared" si="399"/>
        <v>17</v>
      </c>
      <c r="G1150" s="2">
        <f t="shared" si="400"/>
        <v>1.7000000000000002</v>
      </c>
      <c r="H1150" s="9">
        <f t="shared" si="401"/>
        <v>83.300000000000011</v>
      </c>
      <c r="I1150" s="168"/>
      <c r="J1150" s="168"/>
      <c r="K1150" s="168"/>
      <c r="L1150" s="168"/>
      <c r="M1150" s="168"/>
    </row>
    <row r="1151" spans="1:13" x14ac:dyDescent="0.25">
      <c r="A1151" s="163" t="s">
        <v>21</v>
      </c>
      <c r="B1151" s="4">
        <v>9</v>
      </c>
      <c r="C1151" s="2">
        <f t="shared" si="397"/>
        <v>0.9</v>
      </c>
      <c r="D1151" s="4">
        <v>138</v>
      </c>
      <c r="E1151" s="2">
        <f t="shared" si="398"/>
        <v>124.2</v>
      </c>
      <c r="F1151" s="2">
        <f t="shared" si="399"/>
        <v>9</v>
      </c>
      <c r="G1151" s="2">
        <f t="shared" si="400"/>
        <v>0.9</v>
      </c>
      <c r="H1151" s="9">
        <f t="shared" si="401"/>
        <v>124.2</v>
      </c>
      <c r="I1151" s="168"/>
      <c r="J1151" s="168"/>
      <c r="K1151" s="168"/>
      <c r="L1151" s="168"/>
      <c r="M1151" s="168"/>
    </row>
    <row r="1152" spans="1:13" x14ac:dyDescent="0.25">
      <c r="A1152" s="163" t="s">
        <v>1</v>
      </c>
      <c r="B1152" s="4">
        <v>1</v>
      </c>
      <c r="C1152" s="2">
        <f t="shared" si="397"/>
        <v>0.1</v>
      </c>
      <c r="D1152" s="4">
        <v>27</v>
      </c>
      <c r="E1152" s="2">
        <f t="shared" si="398"/>
        <v>2.7</v>
      </c>
      <c r="F1152" s="2">
        <f t="shared" si="399"/>
        <v>1</v>
      </c>
      <c r="G1152" s="2">
        <f t="shared" si="400"/>
        <v>0.1</v>
      </c>
      <c r="H1152" s="9">
        <f t="shared" si="401"/>
        <v>2.7</v>
      </c>
      <c r="I1152" s="168"/>
      <c r="J1152" s="168"/>
      <c r="K1152" s="168"/>
      <c r="L1152" s="168"/>
      <c r="M1152" s="168"/>
    </row>
    <row r="1153" spans="1:13" x14ac:dyDescent="0.25">
      <c r="A1153" s="163" t="s">
        <v>26</v>
      </c>
      <c r="B1153" s="4">
        <v>8</v>
      </c>
      <c r="C1153" s="2">
        <f t="shared" si="397"/>
        <v>0.8</v>
      </c>
      <c r="D1153" s="4">
        <v>30</v>
      </c>
      <c r="E1153" s="2">
        <f t="shared" si="398"/>
        <v>24</v>
      </c>
      <c r="F1153" s="2">
        <f t="shared" si="399"/>
        <v>8</v>
      </c>
      <c r="G1153" s="2">
        <f t="shared" si="400"/>
        <v>0.8</v>
      </c>
      <c r="H1153" s="9">
        <f t="shared" si="401"/>
        <v>24</v>
      </c>
      <c r="I1153" s="168"/>
      <c r="J1153" s="168"/>
      <c r="K1153" s="168"/>
      <c r="L1153" s="168"/>
      <c r="M1153" s="168"/>
    </row>
    <row r="1154" spans="1:13" x14ac:dyDescent="0.25">
      <c r="A1154" s="163" t="s">
        <v>0</v>
      </c>
      <c r="B1154" s="4">
        <v>18</v>
      </c>
      <c r="C1154" s="2">
        <f t="shared" si="397"/>
        <v>1.8</v>
      </c>
      <c r="D1154" s="4">
        <v>74</v>
      </c>
      <c r="E1154" s="2">
        <f t="shared" si="398"/>
        <v>133.20000000000002</v>
      </c>
      <c r="F1154" s="2">
        <f t="shared" si="399"/>
        <v>18</v>
      </c>
      <c r="G1154" s="2">
        <f t="shared" si="400"/>
        <v>1.8</v>
      </c>
      <c r="H1154" s="9">
        <f t="shared" si="401"/>
        <v>133.20000000000002</v>
      </c>
      <c r="I1154" s="168"/>
      <c r="J1154" s="168"/>
      <c r="K1154" s="168"/>
      <c r="L1154" s="168"/>
      <c r="M1154" s="168"/>
    </row>
    <row r="1155" spans="1:13" x14ac:dyDescent="0.25">
      <c r="A1155" s="163" t="s">
        <v>68</v>
      </c>
      <c r="B1155" s="4">
        <v>10</v>
      </c>
      <c r="C1155" s="2">
        <f t="shared" si="397"/>
        <v>1</v>
      </c>
      <c r="D1155" s="4">
        <v>620</v>
      </c>
      <c r="E1155" s="2">
        <f t="shared" si="398"/>
        <v>620</v>
      </c>
      <c r="F1155" s="2">
        <f t="shared" si="399"/>
        <v>10</v>
      </c>
      <c r="G1155" s="2">
        <f t="shared" si="400"/>
        <v>1</v>
      </c>
      <c r="H1155" s="9">
        <f t="shared" si="401"/>
        <v>620</v>
      </c>
      <c r="I1155" s="168"/>
      <c r="J1155" s="168"/>
      <c r="K1155" s="168"/>
      <c r="L1155" s="168"/>
      <c r="M1155" s="168"/>
    </row>
    <row r="1156" spans="1:13" x14ac:dyDescent="0.25">
      <c r="A1156" s="2"/>
      <c r="B1156" s="2"/>
      <c r="C1156" s="2"/>
      <c r="D1156" s="2"/>
      <c r="E1156" s="66">
        <f>SUM(E1148:E1155)</f>
        <v>2004.8000000000002</v>
      </c>
      <c r="F1156" s="2"/>
      <c r="G1156" s="2"/>
      <c r="H1156" s="88">
        <f>SUM(H1148:H1155)</f>
        <v>2004.8000000000002</v>
      </c>
      <c r="I1156" s="168"/>
      <c r="J1156" s="168"/>
      <c r="K1156" s="168"/>
      <c r="L1156" s="168"/>
      <c r="M1156" s="168"/>
    </row>
    <row r="1157" spans="1:13" ht="15.75" thickBot="1" x14ac:dyDescent="0.3">
      <c r="A1157" s="12"/>
      <c r="B1157" s="13"/>
      <c r="C1157" s="13"/>
      <c r="D1157" s="13"/>
      <c r="E1157" s="41">
        <f>E1156/100</f>
        <v>20.048000000000002</v>
      </c>
      <c r="F1157" s="32"/>
      <c r="G1157" s="32"/>
      <c r="H1157" s="53">
        <f>H1156/100</f>
        <v>20.048000000000002</v>
      </c>
      <c r="I1157" s="168"/>
      <c r="J1157" s="168"/>
      <c r="K1157" s="168"/>
      <c r="L1157" s="168"/>
      <c r="M1157" s="168"/>
    </row>
    <row r="1158" spans="1:13" x14ac:dyDescent="0.25">
      <c r="A1158" s="47" t="s">
        <v>79</v>
      </c>
      <c r="B1158" s="37">
        <v>150</v>
      </c>
      <c r="C1158" s="37"/>
      <c r="D1158" s="37"/>
      <c r="E1158" s="37"/>
      <c r="F1158" s="37">
        <v>180</v>
      </c>
      <c r="G1158" s="6"/>
      <c r="H1158" s="7"/>
      <c r="I1158" s="168"/>
      <c r="J1158" s="168"/>
      <c r="K1158" s="168"/>
      <c r="L1158" s="168"/>
      <c r="M1158" s="168"/>
    </row>
    <row r="1159" spans="1:13" x14ac:dyDescent="0.25">
      <c r="A1159" s="8" t="s">
        <v>37</v>
      </c>
      <c r="B1159" s="2">
        <v>51</v>
      </c>
      <c r="C1159" s="2">
        <f>B1159*0.1</f>
        <v>5.1000000000000005</v>
      </c>
      <c r="D1159" s="2">
        <v>102</v>
      </c>
      <c r="E1159" s="2">
        <f>D1159*C1159</f>
        <v>520.20000000000005</v>
      </c>
      <c r="F1159" s="2">
        <v>61.3</v>
      </c>
      <c r="G1159" s="2">
        <f>F1159*0.1</f>
        <v>6.13</v>
      </c>
      <c r="H1159" s="9">
        <f>G1159*D1159</f>
        <v>625.26</v>
      </c>
      <c r="I1159" s="168"/>
      <c r="J1159" s="168"/>
      <c r="K1159" s="168"/>
      <c r="L1159" s="168"/>
      <c r="M1159" s="168"/>
    </row>
    <row r="1160" spans="1:13" x14ac:dyDescent="0.25">
      <c r="A1160" s="8" t="s">
        <v>68</v>
      </c>
      <c r="B1160" s="2">
        <v>6.8</v>
      </c>
      <c r="C1160" s="2">
        <f t="shared" ref="C1160:C1161" si="402">B1160*0.1</f>
        <v>0.68</v>
      </c>
      <c r="D1160" s="2">
        <v>620</v>
      </c>
      <c r="E1160" s="2">
        <f>D1160*C1160</f>
        <v>421.6</v>
      </c>
      <c r="F1160" s="2">
        <v>7.6</v>
      </c>
      <c r="G1160" s="2">
        <f t="shared" ref="G1160:G1161" si="403">F1160*0.1</f>
        <v>0.76</v>
      </c>
      <c r="H1160" s="9">
        <f>G1160*D1160</f>
        <v>471.2</v>
      </c>
      <c r="I1160" s="168"/>
      <c r="J1160" s="168"/>
      <c r="K1160" s="168"/>
      <c r="L1160" s="168"/>
      <c r="M1160" s="168"/>
    </row>
    <row r="1161" spans="1:13" x14ac:dyDescent="0.25">
      <c r="A1161" s="8" t="s">
        <v>1</v>
      </c>
      <c r="B1161" s="2">
        <v>2</v>
      </c>
      <c r="C1161" s="2">
        <f t="shared" si="402"/>
        <v>0.2</v>
      </c>
      <c r="D1161" s="2">
        <v>27</v>
      </c>
      <c r="E1161" s="2">
        <f>D1161*C1161</f>
        <v>5.4</v>
      </c>
      <c r="F1161" s="2">
        <v>3</v>
      </c>
      <c r="G1161" s="2">
        <f t="shared" si="403"/>
        <v>0.30000000000000004</v>
      </c>
      <c r="H1161" s="9">
        <f>G1161*D1161</f>
        <v>8.1000000000000014</v>
      </c>
      <c r="I1161" s="168"/>
      <c r="J1161" s="168"/>
      <c r="K1161" s="168"/>
      <c r="L1161" s="168"/>
      <c r="M1161" s="168"/>
    </row>
    <row r="1162" spans="1:13" x14ac:dyDescent="0.25">
      <c r="A1162" s="8"/>
      <c r="B1162" s="2"/>
      <c r="C1162" s="2"/>
      <c r="D1162" s="2"/>
      <c r="E1162" s="2">
        <f>SUM(E1159:E1161)</f>
        <v>947.2</v>
      </c>
      <c r="F1162" s="2"/>
      <c r="G1162" s="2"/>
      <c r="H1162" s="9">
        <f>SUM(H1159:H1161)</f>
        <v>1104.56</v>
      </c>
      <c r="I1162" s="168"/>
      <c r="J1162" s="168"/>
      <c r="K1162" s="168"/>
      <c r="L1162" s="168"/>
      <c r="M1162" s="168"/>
    </row>
    <row r="1163" spans="1:13" ht="15.75" thickBot="1" x14ac:dyDescent="0.3">
      <c r="A1163" s="12"/>
      <c r="B1163" s="13"/>
      <c r="C1163" s="13"/>
      <c r="D1163" s="13"/>
      <c r="E1163" s="32">
        <f>E1162/100</f>
        <v>9.4720000000000013</v>
      </c>
      <c r="F1163" s="32"/>
      <c r="G1163" s="32"/>
      <c r="H1163" s="33">
        <f>H1162/100</f>
        <v>11.0456</v>
      </c>
      <c r="I1163" s="168"/>
      <c r="J1163" s="168"/>
      <c r="K1163" s="168"/>
      <c r="L1163" s="168"/>
      <c r="M1163" s="168"/>
    </row>
    <row r="1164" spans="1:13" x14ac:dyDescent="0.25">
      <c r="A1164" s="5" t="s">
        <v>55</v>
      </c>
      <c r="B1164" s="37">
        <v>30</v>
      </c>
      <c r="C1164" s="6">
        <f>B1164*0.1</f>
        <v>3</v>
      </c>
      <c r="D1164" s="6">
        <v>62</v>
      </c>
      <c r="E1164" s="6">
        <f>D1164*C1164</f>
        <v>186</v>
      </c>
      <c r="F1164" s="37">
        <v>30</v>
      </c>
      <c r="G1164" s="6">
        <f>F1164*0.1</f>
        <v>3</v>
      </c>
      <c r="H1164" s="7">
        <f>G1164*D1164</f>
        <v>186</v>
      </c>
      <c r="I1164" s="168"/>
      <c r="J1164" s="168"/>
      <c r="K1164" s="168"/>
      <c r="L1164" s="168"/>
      <c r="M1164" s="168"/>
    </row>
    <row r="1165" spans="1:13" x14ac:dyDescent="0.25">
      <c r="A1165" s="8"/>
      <c r="B1165" s="3"/>
      <c r="C1165" s="2"/>
      <c r="D1165" s="2"/>
      <c r="E1165" s="3">
        <f>E1164/100</f>
        <v>1.86</v>
      </c>
      <c r="F1165" s="3"/>
      <c r="G1165" s="2"/>
      <c r="H1165" s="20">
        <f>H1164/100</f>
        <v>1.86</v>
      </c>
      <c r="I1165" s="168"/>
      <c r="J1165" s="168"/>
      <c r="K1165" s="168"/>
      <c r="L1165" s="168"/>
      <c r="M1165" s="168"/>
    </row>
    <row r="1166" spans="1:13" x14ac:dyDescent="0.25">
      <c r="A1166" s="10" t="s">
        <v>194</v>
      </c>
      <c r="B1166" s="3">
        <v>200</v>
      </c>
      <c r="C1166" s="3"/>
      <c r="D1166" s="3"/>
      <c r="E1166" s="3"/>
      <c r="F1166" s="3">
        <v>200</v>
      </c>
      <c r="G1166" s="2"/>
      <c r="H1166" s="9"/>
      <c r="I1166" s="168"/>
      <c r="J1166" s="168"/>
      <c r="K1166" s="168"/>
      <c r="L1166" s="168"/>
      <c r="M1166" s="168"/>
    </row>
    <row r="1167" spans="1:13" x14ac:dyDescent="0.25">
      <c r="A1167" s="8" t="s">
        <v>104</v>
      </c>
      <c r="B1167" s="2">
        <v>1</v>
      </c>
      <c r="C1167" s="2">
        <v>0.1</v>
      </c>
      <c r="D1167" s="2">
        <v>650</v>
      </c>
      <c r="E1167" s="2">
        <f>D1167*C1167</f>
        <v>65</v>
      </c>
      <c r="F1167" s="2">
        <v>1</v>
      </c>
      <c r="G1167" s="2">
        <v>0.1</v>
      </c>
      <c r="H1167" s="2">
        <f>G1167*D1167</f>
        <v>65</v>
      </c>
      <c r="I1167" s="168"/>
      <c r="J1167" s="168"/>
      <c r="K1167" s="168"/>
      <c r="L1167" s="168"/>
      <c r="M1167" s="168"/>
    </row>
    <row r="1168" spans="1:13" x14ac:dyDescent="0.25">
      <c r="A1168" s="8" t="s">
        <v>0</v>
      </c>
      <c r="B1168" s="2">
        <v>51</v>
      </c>
      <c r="C1168" s="2">
        <v>0.8</v>
      </c>
      <c r="D1168" s="2">
        <v>74</v>
      </c>
      <c r="E1168" s="2">
        <f>D1168*C1168</f>
        <v>59.2</v>
      </c>
      <c r="F1168" s="2">
        <v>51</v>
      </c>
      <c r="G1168" s="2">
        <v>0.8</v>
      </c>
      <c r="H1168" s="2">
        <f t="shared" ref="H1168:H1169" si="404">G1168*D1168</f>
        <v>59.2</v>
      </c>
      <c r="I1168" s="168"/>
      <c r="J1168" s="168"/>
      <c r="K1168" s="168"/>
      <c r="L1168" s="168"/>
      <c r="M1168" s="168"/>
    </row>
    <row r="1169" spans="1:13" x14ac:dyDescent="0.25">
      <c r="A1169" s="8" t="s">
        <v>2</v>
      </c>
      <c r="B1169" s="2">
        <v>11</v>
      </c>
      <c r="C1169" s="2">
        <v>1.5</v>
      </c>
      <c r="D1169" s="2">
        <v>85.8</v>
      </c>
      <c r="E1169" s="2">
        <f>D1169*C1169</f>
        <v>128.69999999999999</v>
      </c>
      <c r="F1169" s="2">
        <v>15</v>
      </c>
      <c r="G1169" s="2">
        <v>1.5</v>
      </c>
      <c r="H1169" s="2">
        <f t="shared" si="404"/>
        <v>128.69999999999999</v>
      </c>
      <c r="I1169" s="168"/>
      <c r="J1169" s="168"/>
      <c r="K1169" s="168"/>
      <c r="L1169" s="168"/>
      <c r="M1169" s="168"/>
    </row>
    <row r="1170" spans="1:13" x14ac:dyDescent="0.25">
      <c r="A1170" s="8"/>
      <c r="B1170" s="2"/>
      <c r="C1170" s="2"/>
      <c r="D1170" s="2"/>
      <c r="E1170" s="2">
        <f>SUM(E1167:E1169)</f>
        <v>252.89999999999998</v>
      </c>
      <c r="F1170" s="2"/>
      <c r="G1170" s="2"/>
      <c r="H1170" s="2">
        <f>SUM(H1167:H1169)</f>
        <v>252.89999999999998</v>
      </c>
      <c r="I1170" s="168"/>
      <c r="J1170" s="168"/>
      <c r="K1170" s="168"/>
      <c r="L1170" s="168"/>
      <c r="M1170" s="168"/>
    </row>
    <row r="1171" spans="1:13" ht="15.75" thickBot="1" x14ac:dyDescent="0.3">
      <c r="A1171" s="23"/>
      <c r="B1171" s="4"/>
      <c r="C1171" s="4"/>
      <c r="D1171" s="4"/>
      <c r="E1171" s="22">
        <f>E1170/100</f>
        <v>2.5289999999999999</v>
      </c>
      <c r="F1171" s="4"/>
      <c r="G1171" s="4"/>
      <c r="H1171" s="24">
        <f>H1170/100</f>
        <v>2.5289999999999999</v>
      </c>
      <c r="I1171" s="168"/>
      <c r="J1171" s="168"/>
      <c r="K1171" s="168"/>
      <c r="L1171" s="168"/>
      <c r="M1171" s="168"/>
    </row>
    <row r="1172" spans="1:13" ht="15.75" thickBot="1" x14ac:dyDescent="0.3">
      <c r="A1172" s="50" t="s">
        <v>117</v>
      </c>
      <c r="B1172" s="50">
        <v>30</v>
      </c>
      <c r="C1172" s="49">
        <f>B1172*0.1</f>
        <v>3</v>
      </c>
      <c r="D1172" s="50">
        <v>170</v>
      </c>
      <c r="E1172" s="97">
        <f>D1172*C1172/100</f>
        <v>5.0999999999999996</v>
      </c>
      <c r="F1172" s="49">
        <v>40</v>
      </c>
      <c r="G1172" s="49">
        <f>F1172*0.1</f>
        <v>4</v>
      </c>
      <c r="H1172" s="50">
        <f>G1172*D1172/100</f>
        <v>6.8</v>
      </c>
      <c r="I1172" s="168"/>
      <c r="J1172" s="168"/>
      <c r="K1172" s="168"/>
      <c r="L1172" s="168"/>
      <c r="M1172" s="168"/>
    </row>
    <row r="1173" spans="1:13" ht="15.75" thickBot="1" x14ac:dyDescent="0.3">
      <c r="A1173" s="21" t="s">
        <v>50</v>
      </c>
      <c r="B1173" s="11"/>
      <c r="C1173" s="11"/>
      <c r="D1173" s="11"/>
      <c r="E1173" s="26">
        <f>E1157+E1165+E1171+E1172+E1163</f>
        <v>39.009</v>
      </c>
      <c r="F1173" s="11"/>
      <c r="G1173" s="11"/>
      <c r="H1173" s="42">
        <f>H1157+H1165+H1171+H1172+H1163</f>
        <v>42.282600000000002</v>
      </c>
      <c r="I1173" s="168"/>
      <c r="J1173" s="168"/>
      <c r="K1173" s="168"/>
      <c r="L1173" s="168"/>
      <c r="M1173" s="168"/>
    </row>
    <row r="1174" spans="1:13" x14ac:dyDescent="0.25">
      <c r="A1174" s="362" t="s">
        <v>16</v>
      </c>
      <c r="B1174" s="363" t="s">
        <v>86</v>
      </c>
      <c r="C1174" s="363"/>
      <c r="D1174" s="363"/>
      <c r="E1174" s="363"/>
      <c r="F1174" s="363" t="s">
        <v>85</v>
      </c>
      <c r="G1174" s="363"/>
      <c r="H1174" s="364"/>
      <c r="I1174" s="168"/>
      <c r="J1174" s="168"/>
      <c r="K1174" s="168"/>
      <c r="L1174" s="168"/>
    </row>
    <row r="1175" spans="1:13" ht="30.75" thickBot="1" x14ac:dyDescent="0.3">
      <c r="A1175" s="359"/>
      <c r="B1175" s="16" t="s">
        <v>73</v>
      </c>
      <c r="C1175" s="44" t="s">
        <v>5</v>
      </c>
      <c r="D1175" s="44" t="s">
        <v>6</v>
      </c>
      <c r="E1175" s="44" t="s">
        <v>13</v>
      </c>
      <c r="F1175" s="16" t="s">
        <v>73</v>
      </c>
      <c r="G1175" s="44" t="s">
        <v>14</v>
      </c>
      <c r="H1175" s="45" t="s">
        <v>13</v>
      </c>
      <c r="I1175" s="168"/>
      <c r="J1175" s="168"/>
      <c r="K1175" s="168"/>
      <c r="L1175" s="168"/>
    </row>
    <row r="1176" spans="1:13" x14ac:dyDescent="0.25">
      <c r="A1176" s="46" t="s">
        <v>69</v>
      </c>
      <c r="B1176" s="37">
        <v>60</v>
      </c>
      <c r="C1176" s="37"/>
      <c r="D1176" s="37"/>
      <c r="E1176" s="37"/>
      <c r="F1176" s="37">
        <v>100</v>
      </c>
      <c r="G1176" s="6"/>
      <c r="H1176" s="7"/>
      <c r="I1176" s="168"/>
      <c r="J1176" s="168"/>
      <c r="K1176" s="168"/>
      <c r="L1176" s="168"/>
    </row>
    <row r="1177" spans="1:13" ht="15.75" thickBot="1" x14ac:dyDescent="0.3">
      <c r="A1177" s="14" t="s">
        <v>69</v>
      </c>
      <c r="B1177" s="4">
        <v>70</v>
      </c>
      <c r="C1177" s="4">
        <f>B1177*0.1</f>
        <v>7</v>
      </c>
      <c r="D1177" s="4">
        <v>110</v>
      </c>
      <c r="E1177" s="4">
        <f>D1177*C1177/100</f>
        <v>7.7</v>
      </c>
      <c r="F1177" s="4">
        <v>120</v>
      </c>
      <c r="G1177" s="4">
        <f>F1177*0.1</f>
        <v>12</v>
      </c>
      <c r="H1177" s="4">
        <f>G1177*D1177/100</f>
        <v>13.2</v>
      </c>
      <c r="I1177" s="168"/>
      <c r="J1177" s="168"/>
      <c r="K1177" s="168"/>
      <c r="L1177" s="168"/>
    </row>
    <row r="1178" spans="1:13" ht="29.25" x14ac:dyDescent="0.25">
      <c r="A1178" s="46" t="s">
        <v>91</v>
      </c>
      <c r="B1178" s="37">
        <v>250</v>
      </c>
      <c r="C1178" s="37"/>
      <c r="D1178" s="37"/>
      <c r="E1178" s="37"/>
      <c r="F1178" s="37">
        <v>250</v>
      </c>
      <c r="G1178" s="6"/>
      <c r="H1178" s="7"/>
      <c r="I1178" s="168"/>
      <c r="J1178" s="168"/>
      <c r="K1178" s="168"/>
      <c r="L1178" s="168"/>
    </row>
    <row r="1179" spans="1:13" x14ac:dyDescent="0.25">
      <c r="A1179" s="8" t="s">
        <v>18</v>
      </c>
      <c r="B1179" s="2">
        <v>100</v>
      </c>
      <c r="C1179" s="2">
        <v>10</v>
      </c>
      <c r="D1179" s="2">
        <v>49</v>
      </c>
      <c r="E1179" s="2">
        <f>D1179*C1179</f>
        <v>490</v>
      </c>
      <c r="F1179" s="2">
        <v>100</v>
      </c>
      <c r="G1179" s="2">
        <v>10</v>
      </c>
      <c r="H1179" s="9">
        <f>G1179*D1179</f>
        <v>490</v>
      </c>
      <c r="I1179" s="168"/>
      <c r="J1179" s="168"/>
      <c r="K1179" s="168"/>
      <c r="L1179" s="168"/>
    </row>
    <row r="1180" spans="1:13" x14ac:dyDescent="0.25">
      <c r="A1180" s="8" t="s">
        <v>19</v>
      </c>
      <c r="B1180" s="2">
        <v>15</v>
      </c>
      <c r="C1180" s="2">
        <v>1.5</v>
      </c>
      <c r="D1180" s="2">
        <v>72</v>
      </c>
      <c r="E1180" s="2">
        <f t="shared" ref="E1180:E1187" si="405">D1180*C1180</f>
        <v>108</v>
      </c>
      <c r="F1180" s="2">
        <v>15</v>
      </c>
      <c r="G1180" s="2">
        <v>1.5</v>
      </c>
      <c r="H1180" s="9">
        <f t="shared" ref="H1180:H1187" si="406">G1180*D1180</f>
        <v>108</v>
      </c>
      <c r="I1180" s="168"/>
      <c r="J1180" s="168"/>
      <c r="K1180" s="168"/>
      <c r="L1180" s="168"/>
    </row>
    <row r="1181" spans="1:13" x14ac:dyDescent="0.25">
      <c r="A1181" s="8" t="s">
        <v>25</v>
      </c>
      <c r="B1181" s="2">
        <v>13.8</v>
      </c>
      <c r="C1181" s="2">
        <v>1.4</v>
      </c>
      <c r="D1181" s="2">
        <v>49</v>
      </c>
      <c r="E1181" s="2">
        <f t="shared" si="405"/>
        <v>68.599999999999994</v>
      </c>
      <c r="F1181" s="2">
        <v>13.8</v>
      </c>
      <c r="G1181" s="2">
        <v>1.4</v>
      </c>
      <c r="H1181" s="9">
        <f t="shared" si="406"/>
        <v>68.599999999999994</v>
      </c>
      <c r="I1181" s="168"/>
      <c r="J1181" s="168"/>
      <c r="K1181" s="168"/>
      <c r="L1181" s="168"/>
    </row>
    <row r="1182" spans="1:13" x14ac:dyDescent="0.25">
      <c r="A1182" s="8" t="s">
        <v>26</v>
      </c>
      <c r="B1182" s="2">
        <v>10</v>
      </c>
      <c r="C1182" s="2">
        <v>1</v>
      </c>
      <c r="D1182" s="2">
        <v>30</v>
      </c>
      <c r="E1182" s="2">
        <f t="shared" si="405"/>
        <v>30</v>
      </c>
      <c r="F1182" s="2">
        <v>10</v>
      </c>
      <c r="G1182" s="2">
        <v>1</v>
      </c>
      <c r="H1182" s="9">
        <f t="shared" si="406"/>
        <v>30</v>
      </c>
      <c r="I1182" s="168"/>
      <c r="J1182" s="168"/>
      <c r="K1182" s="168"/>
      <c r="L1182" s="168"/>
    </row>
    <row r="1183" spans="1:13" x14ac:dyDescent="0.25">
      <c r="A1183" s="8" t="s">
        <v>68</v>
      </c>
      <c r="B1183" s="2">
        <v>0.6</v>
      </c>
      <c r="C1183" s="2">
        <v>0.06</v>
      </c>
      <c r="D1183" s="2">
        <v>620</v>
      </c>
      <c r="E1183" s="2">
        <f t="shared" si="405"/>
        <v>37.199999999999996</v>
      </c>
      <c r="F1183" s="2">
        <v>0.6</v>
      </c>
      <c r="G1183" s="2">
        <v>0.06</v>
      </c>
      <c r="H1183" s="9">
        <f t="shared" si="406"/>
        <v>37.199999999999996</v>
      </c>
      <c r="I1183" s="168"/>
      <c r="J1183" s="168"/>
      <c r="K1183" s="168"/>
      <c r="L1183" s="168"/>
    </row>
    <row r="1184" spans="1:13" x14ac:dyDescent="0.25">
      <c r="A1184" s="8" t="s">
        <v>39</v>
      </c>
      <c r="B1184" s="2">
        <v>4.2</v>
      </c>
      <c r="C1184" s="2">
        <v>11</v>
      </c>
      <c r="D1184" s="2">
        <v>11</v>
      </c>
      <c r="E1184" s="2">
        <f t="shared" si="405"/>
        <v>121</v>
      </c>
      <c r="F1184" s="2">
        <v>4.2</v>
      </c>
      <c r="G1184" s="2">
        <v>11</v>
      </c>
      <c r="H1184" s="9">
        <f t="shared" si="406"/>
        <v>121</v>
      </c>
      <c r="I1184" s="168"/>
      <c r="J1184" s="168"/>
      <c r="K1184" s="168"/>
      <c r="L1184" s="168"/>
    </row>
    <row r="1185" spans="1:12" x14ac:dyDescent="0.25">
      <c r="A1185" s="8" t="s">
        <v>1</v>
      </c>
      <c r="B1185" s="2">
        <v>2</v>
      </c>
      <c r="C1185" s="2">
        <v>0.2</v>
      </c>
      <c r="D1185" s="2">
        <v>27</v>
      </c>
      <c r="E1185" s="2">
        <f t="shared" si="405"/>
        <v>5.4</v>
      </c>
      <c r="F1185" s="2">
        <v>2</v>
      </c>
      <c r="G1185" s="2">
        <v>0.2</v>
      </c>
      <c r="H1185" s="9">
        <f t="shared" si="406"/>
        <v>5.4</v>
      </c>
      <c r="I1185" s="168"/>
      <c r="J1185" s="168"/>
      <c r="K1185" s="168"/>
      <c r="L1185" s="168"/>
    </row>
    <row r="1186" spans="1:12" x14ac:dyDescent="0.25">
      <c r="A1186" s="8" t="s">
        <v>67</v>
      </c>
      <c r="B1186" s="2">
        <v>3</v>
      </c>
      <c r="C1186" s="2">
        <v>0.3</v>
      </c>
      <c r="D1186" s="2">
        <v>138</v>
      </c>
      <c r="E1186" s="2">
        <f t="shared" si="405"/>
        <v>41.4</v>
      </c>
      <c r="F1186" s="2">
        <v>3</v>
      </c>
      <c r="G1186" s="2">
        <v>0.3</v>
      </c>
      <c r="H1186" s="9">
        <f t="shared" si="406"/>
        <v>41.4</v>
      </c>
      <c r="I1186" s="168"/>
      <c r="J1186" s="168"/>
      <c r="K1186" s="168"/>
      <c r="L1186" s="168"/>
    </row>
    <row r="1187" spans="1:12" x14ac:dyDescent="0.25">
      <c r="A1187" s="8" t="s">
        <v>34</v>
      </c>
      <c r="B1187" s="2">
        <v>44</v>
      </c>
      <c r="C1187" s="2">
        <v>4.4000000000000004</v>
      </c>
      <c r="D1187" s="2">
        <v>190</v>
      </c>
      <c r="E1187" s="2">
        <f t="shared" si="405"/>
        <v>836.00000000000011</v>
      </c>
      <c r="F1187" s="2">
        <v>44</v>
      </c>
      <c r="G1187" s="2">
        <v>4.4000000000000004</v>
      </c>
      <c r="H1187" s="9">
        <f t="shared" si="406"/>
        <v>836.00000000000011</v>
      </c>
      <c r="I1187" s="168"/>
      <c r="J1187" s="168"/>
      <c r="K1187" s="168"/>
      <c r="L1187" s="168"/>
    </row>
    <row r="1188" spans="1:12" x14ac:dyDescent="0.25">
      <c r="A1188" s="8"/>
      <c r="B1188" s="2"/>
      <c r="C1188" s="2"/>
      <c r="D1188" s="2"/>
      <c r="E1188" s="2">
        <f>SUM(E1179:E1187)</f>
        <v>1737.6000000000001</v>
      </c>
      <c r="F1188" s="2"/>
      <c r="G1188" s="2"/>
      <c r="H1188" s="9">
        <f>SUM(H1179:H1187)</f>
        <v>1737.6000000000001</v>
      </c>
      <c r="I1188" s="168"/>
      <c r="J1188" s="168"/>
      <c r="K1188" s="168"/>
      <c r="L1188" s="168"/>
    </row>
    <row r="1189" spans="1:12" ht="15.75" thickBot="1" x14ac:dyDescent="0.3">
      <c r="A1189" s="12"/>
      <c r="B1189" s="13"/>
      <c r="C1189" s="13"/>
      <c r="D1189" s="13"/>
      <c r="E1189" s="41">
        <f>E1188/100</f>
        <v>17.376000000000001</v>
      </c>
      <c r="F1189" s="32"/>
      <c r="G1189" s="32"/>
      <c r="H1189" s="53">
        <f>H1188/100</f>
        <v>17.376000000000001</v>
      </c>
      <c r="I1189" s="168"/>
      <c r="J1189" s="168"/>
      <c r="K1189" s="168"/>
      <c r="L1189" s="168"/>
    </row>
    <row r="1190" spans="1:12" x14ac:dyDescent="0.25">
      <c r="A1190" s="47" t="s">
        <v>156</v>
      </c>
      <c r="B1190" s="125">
        <v>200</v>
      </c>
      <c r="C1190" s="54"/>
      <c r="D1190" s="54"/>
      <c r="E1190" s="54"/>
      <c r="F1190" s="54">
        <v>250</v>
      </c>
      <c r="G1190" s="6"/>
      <c r="H1190" s="7"/>
      <c r="I1190" s="168"/>
      <c r="J1190" s="168"/>
      <c r="K1190" s="168"/>
      <c r="L1190" s="168"/>
    </row>
    <row r="1191" spans="1:12" x14ac:dyDescent="0.25">
      <c r="A1191" s="8" t="s">
        <v>234</v>
      </c>
      <c r="B1191" s="2">
        <v>87</v>
      </c>
      <c r="C1191" s="2">
        <f>B1191*0.1</f>
        <v>8.7000000000000011</v>
      </c>
      <c r="D1191" s="2">
        <v>530</v>
      </c>
      <c r="E1191" s="2">
        <f>D1191*C1191</f>
        <v>4611.0000000000009</v>
      </c>
      <c r="F1191" s="2">
        <f>B1191</f>
        <v>87</v>
      </c>
      <c r="G1191" s="2">
        <f>F1191*0.1</f>
        <v>8.7000000000000011</v>
      </c>
      <c r="H1191" s="9">
        <f>G1191*D1191</f>
        <v>4611.0000000000009</v>
      </c>
      <c r="I1191" s="168"/>
      <c r="J1191" s="168"/>
      <c r="K1191" s="168"/>
      <c r="L1191" s="168"/>
    </row>
    <row r="1192" spans="1:12" x14ac:dyDescent="0.25">
      <c r="A1192" s="8" t="s">
        <v>18</v>
      </c>
      <c r="B1192" s="2">
        <v>143</v>
      </c>
      <c r="C1192" s="2">
        <f t="shared" ref="C1192:C1198" si="407">B1192*0.1</f>
        <v>14.3</v>
      </c>
      <c r="D1192" s="2">
        <v>49</v>
      </c>
      <c r="E1192" s="2">
        <f t="shared" ref="E1192:E1198" si="408">D1192*C1192</f>
        <v>700.7</v>
      </c>
      <c r="F1192" s="2">
        <v>179</v>
      </c>
      <c r="G1192" s="2">
        <f t="shared" ref="G1192:G1198" si="409">F1192*0.1</f>
        <v>17.900000000000002</v>
      </c>
      <c r="H1192" s="9">
        <f>G1192*D1192</f>
        <v>877.10000000000014</v>
      </c>
      <c r="I1192" s="168"/>
      <c r="J1192" s="168"/>
      <c r="K1192" s="168"/>
      <c r="L1192" s="168"/>
    </row>
    <row r="1193" spans="1:12" x14ac:dyDescent="0.25">
      <c r="A1193" s="8" t="s">
        <v>19</v>
      </c>
      <c r="B1193" s="2">
        <v>29</v>
      </c>
      <c r="C1193" s="2">
        <f t="shared" si="407"/>
        <v>2.9000000000000004</v>
      </c>
      <c r="D1193" s="2">
        <v>72</v>
      </c>
      <c r="E1193" s="2">
        <f t="shared" si="408"/>
        <v>208.8</v>
      </c>
      <c r="F1193" s="2">
        <v>36</v>
      </c>
      <c r="G1193" s="2">
        <f t="shared" si="409"/>
        <v>3.6</v>
      </c>
      <c r="H1193" s="9">
        <f t="shared" ref="H1193:H1197" si="410">G1193*D1193</f>
        <v>259.2</v>
      </c>
      <c r="I1193" s="168"/>
      <c r="J1193" s="168"/>
      <c r="K1193" s="168"/>
      <c r="L1193" s="168"/>
    </row>
    <row r="1194" spans="1:12" x14ac:dyDescent="0.25">
      <c r="A1194" s="8" t="s">
        <v>25</v>
      </c>
      <c r="B1194" s="2">
        <v>10</v>
      </c>
      <c r="C1194" s="2">
        <f t="shared" si="407"/>
        <v>1</v>
      </c>
      <c r="D1194" s="2">
        <v>49</v>
      </c>
      <c r="E1194" s="2">
        <f t="shared" si="408"/>
        <v>49</v>
      </c>
      <c r="F1194" s="2">
        <v>13</v>
      </c>
      <c r="G1194" s="2">
        <f t="shared" si="409"/>
        <v>1.3</v>
      </c>
      <c r="H1194" s="9">
        <f t="shared" si="410"/>
        <v>63.7</v>
      </c>
      <c r="I1194" s="168"/>
      <c r="J1194" s="168"/>
      <c r="K1194" s="168"/>
      <c r="L1194" s="168"/>
    </row>
    <row r="1195" spans="1:12" x14ac:dyDescent="0.25">
      <c r="A1195" s="8" t="s">
        <v>17</v>
      </c>
      <c r="B1195" s="2">
        <v>114</v>
      </c>
      <c r="C1195" s="2">
        <f t="shared" si="407"/>
        <v>11.4</v>
      </c>
      <c r="D1195" s="2">
        <v>69</v>
      </c>
      <c r="E1195" s="2">
        <f t="shared" si="408"/>
        <v>786.6</v>
      </c>
      <c r="F1195" s="2">
        <v>143</v>
      </c>
      <c r="G1195" s="2">
        <f t="shared" si="409"/>
        <v>14.3</v>
      </c>
      <c r="H1195" s="9">
        <f t="shared" si="410"/>
        <v>986.7</v>
      </c>
      <c r="I1195" s="168"/>
      <c r="J1195" s="168"/>
      <c r="K1195" s="168"/>
      <c r="L1195" s="168"/>
    </row>
    <row r="1196" spans="1:12" x14ac:dyDescent="0.25">
      <c r="A1196" s="8" t="s">
        <v>1</v>
      </c>
      <c r="B1196" s="2">
        <v>2.5</v>
      </c>
      <c r="C1196" s="2">
        <f t="shared" si="407"/>
        <v>0.25</v>
      </c>
      <c r="D1196" s="2">
        <v>27</v>
      </c>
      <c r="E1196" s="2">
        <f t="shared" si="408"/>
        <v>6.75</v>
      </c>
      <c r="F1196" s="2">
        <f t="shared" ref="F1196" si="411">B1196</f>
        <v>2.5</v>
      </c>
      <c r="G1196" s="2">
        <f t="shared" si="409"/>
        <v>0.25</v>
      </c>
      <c r="H1196" s="9">
        <f t="shared" si="410"/>
        <v>6.75</v>
      </c>
      <c r="I1196" s="168"/>
      <c r="J1196" s="168"/>
      <c r="K1196" s="168"/>
      <c r="L1196" s="168"/>
    </row>
    <row r="1197" spans="1:12" x14ac:dyDescent="0.25">
      <c r="A1197" s="8" t="s">
        <v>71</v>
      </c>
      <c r="B1197" s="2">
        <v>4</v>
      </c>
      <c r="C1197" s="2">
        <f t="shared" si="407"/>
        <v>0.4</v>
      </c>
      <c r="D1197" s="2">
        <v>132</v>
      </c>
      <c r="E1197" s="2">
        <f t="shared" si="408"/>
        <v>52.800000000000004</v>
      </c>
      <c r="F1197" s="2">
        <v>5</v>
      </c>
      <c r="G1197" s="2">
        <f t="shared" si="409"/>
        <v>0.5</v>
      </c>
      <c r="H1197" s="9">
        <f t="shared" si="410"/>
        <v>66</v>
      </c>
      <c r="I1197" s="168"/>
      <c r="J1197" s="168"/>
      <c r="K1197" s="168"/>
      <c r="L1197" s="168"/>
    </row>
    <row r="1198" spans="1:12" x14ac:dyDescent="0.25">
      <c r="A1198" s="8" t="s">
        <v>67</v>
      </c>
      <c r="B1198" s="2">
        <v>8</v>
      </c>
      <c r="C1198" s="2">
        <f t="shared" si="407"/>
        <v>0.8</v>
      </c>
      <c r="D1198" s="2">
        <v>138</v>
      </c>
      <c r="E1198" s="2">
        <f t="shared" si="408"/>
        <v>110.4</v>
      </c>
      <c r="F1198" s="2">
        <v>10</v>
      </c>
      <c r="G1198" s="2">
        <f t="shared" si="409"/>
        <v>1</v>
      </c>
      <c r="H1198" s="9">
        <f>G1198*D1198</f>
        <v>138</v>
      </c>
      <c r="I1198" s="168"/>
      <c r="J1198" s="168"/>
      <c r="K1198" s="168"/>
      <c r="L1198" s="168"/>
    </row>
    <row r="1199" spans="1:12" x14ac:dyDescent="0.25">
      <c r="A1199" s="8"/>
      <c r="B1199" s="2"/>
      <c r="C1199" s="2"/>
      <c r="D1199" s="2"/>
      <c r="E1199" s="2">
        <f>SUM(E1191:E1198)</f>
        <v>6526.0500000000011</v>
      </c>
      <c r="F1199" s="2"/>
      <c r="G1199" s="2"/>
      <c r="H1199" s="9">
        <f>SUM(H1191:H1198)</f>
        <v>7008.4500000000007</v>
      </c>
      <c r="I1199" s="168"/>
      <c r="J1199" s="168"/>
      <c r="K1199" s="168"/>
      <c r="L1199" s="168"/>
    </row>
    <row r="1200" spans="1:12" ht="15.75" thickBot="1" x14ac:dyDescent="0.3">
      <c r="A1200" s="12"/>
      <c r="B1200" s="13"/>
      <c r="C1200" s="13"/>
      <c r="D1200" s="13"/>
      <c r="E1200" s="41">
        <f>E1199/100</f>
        <v>65.260500000000008</v>
      </c>
      <c r="F1200" s="13"/>
      <c r="G1200" s="13"/>
      <c r="H1200" s="53">
        <f>H1199/100</f>
        <v>70.084500000000006</v>
      </c>
      <c r="I1200" s="168"/>
      <c r="J1200" s="168"/>
      <c r="K1200" s="168"/>
      <c r="L1200" s="168"/>
    </row>
    <row r="1201" spans="1:12" x14ac:dyDescent="0.25">
      <c r="A1201" s="47" t="s">
        <v>191</v>
      </c>
      <c r="B1201" s="37">
        <v>200</v>
      </c>
      <c r="C1201" s="37"/>
      <c r="D1201" s="37"/>
      <c r="E1201" s="37"/>
      <c r="F1201" s="37">
        <v>200</v>
      </c>
      <c r="G1201" s="6"/>
      <c r="H1201" s="7"/>
      <c r="I1201" s="168"/>
      <c r="J1201" s="168"/>
      <c r="K1201" s="168"/>
      <c r="L1201" s="168"/>
    </row>
    <row r="1202" spans="1:12" x14ac:dyDescent="0.25">
      <c r="A1202" s="87" t="s">
        <v>161</v>
      </c>
      <c r="B1202" s="35">
        <v>20</v>
      </c>
      <c r="C1202" s="35">
        <f>B1202*100/1000</f>
        <v>2</v>
      </c>
      <c r="D1202" s="35">
        <v>535</v>
      </c>
      <c r="E1202" s="2">
        <f>D1202*C1202</f>
        <v>1070</v>
      </c>
      <c r="F1202" s="35">
        <v>20</v>
      </c>
      <c r="G1202" s="29">
        <f>F1202*0.1</f>
        <v>2</v>
      </c>
      <c r="H1202" s="61">
        <f>G1202*D1202</f>
        <v>1070</v>
      </c>
      <c r="I1202" s="168"/>
      <c r="J1202" s="168"/>
      <c r="K1202" s="168"/>
      <c r="L1202" s="168"/>
    </row>
    <row r="1203" spans="1:12" x14ac:dyDescent="0.25">
      <c r="A1203" s="87" t="s">
        <v>2</v>
      </c>
      <c r="B1203" s="35">
        <v>15</v>
      </c>
      <c r="C1203" s="35">
        <f t="shared" ref="C1203:C1204" si="412">B1203*100/1000</f>
        <v>1.5</v>
      </c>
      <c r="D1203" s="35">
        <v>85.8</v>
      </c>
      <c r="E1203" s="2">
        <f t="shared" ref="E1203:E1204" si="413">D1203*C1203</f>
        <v>128.69999999999999</v>
      </c>
      <c r="F1203" s="35">
        <v>15</v>
      </c>
      <c r="G1203" s="29">
        <f t="shared" ref="G1203:G1204" si="414">F1203*0.1</f>
        <v>1.5</v>
      </c>
      <c r="H1203" s="61">
        <f>G1203*D1203</f>
        <v>128.69999999999999</v>
      </c>
      <c r="I1203" s="168"/>
      <c r="J1203" s="168"/>
      <c r="K1203" s="168"/>
      <c r="L1203" s="168"/>
    </row>
    <row r="1204" spans="1:12" x14ac:dyDescent="0.25">
      <c r="A1204" s="8" t="s">
        <v>132</v>
      </c>
      <c r="B1204" s="2">
        <v>10</v>
      </c>
      <c r="C1204" s="35">
        <f t="shared" si="412"/>
        <v>1</v>
      </c>
      <c r="D1204" s="2">
        <v>465</v>
      </c>
      <c r="E1204" s="2">
        <f t="shared" si="413"/>
        <v>465</v>
      </c>
      <c r="F1204" s="2">
        <v>10</v>
      </c>
      <c r="G1204" s="29">
        <f t="shared" si="414"/>
        <v>1</v>
      </c>
      <c r="H1204" s="61">
        <f>G1204*D1204</f>
        <v>465</v>
      </c>
      <c r="I1204" s="168"/>
      <c r="J1204" s="168"/>
      <c r="K1204" s="168"/>
      <c r="L1204" s="168"/>
    </row>
    <row r="1205" spans="1:12" ht="15.75" thickBot="1" x14ac:dyDescent="0.3">
      <c r="A1205" s="12"/>
      <c r="B1205" s="13"/>
      <c r="C1205" s="13"/>
      <c r="D1205" s="13"/>
      <c r="E1205" s="32">
        <f>(E1202+E1203+E1204)/100</f>
        <v>16.637</v>
      </c>
      <c r="F1205" s="13"/>
      <c r="G1205" s="13"/>
      <c r="H1205" s="33">
        <f>(H1202+H1203+H1204)/100</f>
        <v>16.637</v>
      </c>
      <c r="I1205" s="168"/>
      <c r="J1205" s="168"/>
      <c r="K1205" s="168"/>
      <c r="L1205" s="168"/>
    </row>
    <row r="1206" spans="1:12" x14ac:dyDescent="0.25">
      <c r="A1206" s="28" t="s">
        <v>55</v>
      </c>
      <c r="B1206" s="35">
        <v>50</v>
      </c>
      <c r="C1206" s="29">
        <v>5</v>
      </c>
      <c r="D1206" s="29">
        <v>62</v>
      </c>
      <c r="E1206" s="35">
        <f>D1206*C1206/100</f>
        <v>3.1</v>
      </c>
      <c r="F1206" s="35">
        <v>50</v>
      </c>
      <c r="G1206" s="29">
        <v>5</v>
      </c>
      <c r="H1206" s="36">
        <f>G1206*D1206/100</f>
        <v>3.1</v>
      </c>
      <c r="I1206" s="168"/>
      <c r="J1206" s="168"/>
      <c r="K1206" s="168"/>
      <c r="L1206" s="168"/>
    </row>
    <row r="1207" spans="1:12" ht="15.75" thickBot="1" x14ac:dyDescent="0.3">
      <c r="A1207" s="23" t="s">
        <v>56</v>
      </c>
      <c r="B1207" s="4">
        <v>20</v>
      </c>
      <c r="C1207" s="4">
        <v>2</v>
      </c>
      <c r="D1207" s="4">
        <v>117</v>
      </c>
      <c r="E1207" s="22">
        <f>C1207*D1207/100</f>
        <v>2.34</v>
      </c>
      <c r="F1207" s="22">
        <v>20</v>
      </c>
      <c r="G1207" s="4">
        <v>2</v>
      </c>
      <c r="H1207" s="36">
        <f>G1207*D1207/100</f>
        <v>2.34</v>
      </c>
      <c r="I1207" s="168"/>
      <c r="J1207" s="168"/>
      <c r="K1207" s="168"/>
      <c r="L1207" s="168"/>
    </row>
    <row r="1208" spans="1:12" ht="15.75" thickBot="1" x14ac:dyDescent="0.3">
      <c r="A1208" s="111" t="s">
        <v>50</v>
      </c>
      <c r="B1208" s="65"/>
      <c r="C1208" s="65"/>
      <c r="D1208" s="65"/>
      <c r="E1208" s="112">
        <f>E1207+E1206+E1205+E1200+E1189+E1177</f>
        <v>112.41350000000001</v>
      </c>
      <c r="F1208" s="113"/>
      <c r="G1208" s="113"/>
      <c r="H1208" s="114">
        <f>H1207+H1206+H1205+H1200+H1189+H1177</f>
        <v>122.73750000000001</v>
      </c>
      <c r="I1208" s="168"/>
      <c r="J1208" s="168"/>
      <c r="K1208" s="168"/>
      <c r="L1208" s="168"/>
    </row>
    <row r="1209" spans="1:12" ht="15.75" x14ac:dyDescent="0.25">
      <c r="A1209" s="374" t="s">
        <v>180</v>
      </c>
      <c r="B1209" s="375"/>
      <c r="C1209" s="375"/>
      <c r="D1209" s="375"/>
      <c r="E1209" s="375"/>
      <c r="F1209" s="375"/>
      <c r="G1209" s="375"/>
      <c r="H1209" s="376"/>
      <c r="I1209" s="168"/>
      <c r="J1209" s="168"/>
      <c r="K1209" s="168"/>
      <c r="L1209" s="168"/>
    </row>
    <row r="1210" spans="1:12" x14ac:dyDescent="0.25">
      <c r="A1210" s="358" t="s">
        <v>15</v>
      </c>
      <c r="B1210" s="360" t="s">
        <v>86</v>
      </c>
      <c r="C1210" s="360"/>
      <c r="D1210" s="360"/>
      <c r="E1210" s="360"/>
      <c r="F1210" s="360" t="s">
        <v>85</v>
      </c>
      <c r="G1210" s="360"/>
      <c r="H1210" s="361"/>
      <c r="I1210" s="168"/>
      <c r="J1210" s="168"/>
      <c r="K1210" s="168"/>
      <c r="L1210" s="168"/>
    </row>
    <row r="1211" spans="1:12" ht="30.75" thickBot="1" x14ac:dyDescent="0.3">
      <c r="A1211" s="359"/>
      <c r="B1211" s="16" t="s">
        <v>73</v>
      </c>
      <c r="C1211" s="44" t="s">
        <v>5</v>
      </c>
      <c r="D1211" s="44" t="s">
        <v>6</v>
      </c>
      <c r="E1211" s="44" t="s">
        <v>13</v>
      </c>
      <c r="F1211" s="16" t="s">
        <v>73</v>
      </c>
      <c r="G1211" s="44" t="s">
        <v>14</v>
      </c>
      <c r="H1211" s="45" t="s">
        <v>13</v>
      </c>
      <c r="I1211" s="168"/>
      <c r="J1211" s="168"/>
      <c r="K1211" s="168"/>
      <c r="L1211" s="168"/>
    </row>
    <row r="1212" spans="1:12" x14ac:dyDescent="0.25">
      <c r="A1212" s="47" t="s">
        <v>219</v>
      </c>
      <c r="B1212" s="56">
        <v>200</v>
      </c>
      <c r="C1212" s="56"/>
      <c r="D1212" s="56"/>
      <c r="E1212" s="56"/>
      <c r="F1212" s="56">
        <v>250</v>
      </c>
      <c r="G1212" s="57"/>
      <c r="H1212" s="58"/>
      <c r="I1212" s="168"/>
      <c r="J1212" s="168"/>
      <c r="K1212" s="168"/>
      <c r="L1212" s="168"/>
    </row>
    <row r="1213" spans="1:12" x14ac:dyDescent="0.25">
      <c r="A1213" s="8" t="s">
        <v>77</v>
      </c>
      <c r="B1213" s="2">
        <v>96</v>
      </c>
      <c r="C1213" s="2">
        <v>9.6</v>
      </c>
      <c r="D1213" s="2">
        <v>74</v>
      </c>
      <c r="E1213" s="2">
        <f>D1213*C1213</f>
        <v>710.4</v>
      </c>
      <c r="F1213" s="2">
        <v>120</v>
      </c>
      <c r="G1213" s="2">
        <v>12</v>
      </c>
      <c r="H1213" s="9">
        <f>G1213*D1213</f>
        <v>888</v>
      </c>
      <c r="I1213" s="168"/>
      <c r="J1213" s="168"/>
      <c r="K1213" s="168"/>
      <c r="L1213" s="168"/>
    </row>
    <row r="1214" spans="1:12" x14ac:dyDescent="0.25">
      <c r="A1214" s="8" t="s">
        <v>1</v>
      </c>
      <c r="B1214" s="2">
        <v>2</v>
      </c>
      <c r="C1214" s="2">
        <v>0.2</v>
      </c>
      <c r="D1214" s="2">
        <v>27</v>
      </c>
      <c r="E1214" s="2">
        <f t="shared" ref="E1214:E1217" si="415">D1214*C1214</f>
        <v>5.4</v>
      </c>
      <c r="F1214" s="2">
        <v>2</v>
      </c>
      <c r="G1214" s="2">
        <v>0.2</v>
      </c>
      <c r="H1214" s="9">
        <f t="shared" ref="H1214:H1217" si="416">G1214*D1214</f>
        <v>5.4</v>
      </c>
      <c r="I1214" s="168"/>
      <c r="J1214" s="168"/>
      <c r="K1214" s="168"/>
      <c r="L1214" s="168"/>
    </row>
    <row r="1215" spans="1:12" x14ac:dyDescent="0.25">
      <c r="A1215" s="8" t="s">
        <v>2</v>
      </c>
      <c r="B1215" s="2">
        <v>6</v>
      </c>
      <c r="C1215" s="2">
        <v>0.6</v>
      </c>
      <c r="D1215" s="2">
        <v>85.8</v>
      </c>
      <c r="E1215" s="2">
        <f t="shared" si="415"/>
        <v>51.48</v>
      </c>
      <c r="F1215" s="2">
        <v>8</v>
      </c>
      <c r="G1215" s="2">
        <v>0.8</v>
      </c>
      <c r="H1215" s="9">
        <f t="shared" si="416"/>
        <v>68.64</v>
      </c>
      <c r="I1215" s="168"/>
      <c r="J1215" s="168"/>
      <c r="K1215" s="168"/>
      <c r="L1215" s="168"/>
    </row>
    <row r="1216" spans="1:12" x14ac:dyDescent="0.25">
      <c r="A1216" s="8" t="s">
        <v>59</v>
      </c>
      <c r="B1216" s="2">
        <v>44.4</v>
      </c>
      <c r="C1216" s="2">
        <v>4.4400000000000004</v>
      </c>
      <c r="D1216" s="2">
        <v>60</v>
      </c>
      <c r="E1216" s="2">
        <f t="shared" si="415"/>
        <v>266.40000000000003</v>
      </c>
      <c r="F1216" s="2">
        <v>55</v>
      </c>
      <c r="G1216" s="2">
        <v>5.5</v>
      </c>
      <c r="H1216" s="9">
        <f t="shared" si="416"/>
        <v>330</v>
      </c>
      <c r="I1216" s="168"/>
      <c r="J1216" s="168"/>
      <c r="K1216" s="168"/>
      <c r="L1216" s="168"/>
    </row>
    <row r="1217" spans="1:12" x14ac:dyDescent="0.25">
      <c r="A1217" s="8" t="s">
        <v>68</v>
      </c>
      <c r="B1217" s="2">
        <v>10</v>
      </c>
      <c r="C1217" s="2">
        <v>1</v>
      </c>
      <c r="D1217" s="2">
        <v>620</v>
      </c>
      <c r="E1217" s="2">
        <f t="shared" si="415"/>
        <v>620</v>
      </c>
      <c r="F1217" s="2">
        <v>10</v>
      </c>
      <c r="G1217" s="2">
        <v>1</v>
      </c>
      <c r="H1217" s="9">
        <f t="shared" si="416"/>
        <v>620</v>
      </c>
      <c r="I1217" s="168"/>
      <c r="J1217" s="168"/>
      <c r="K1217" s="168"/>
      <c r="L1217" s="168"/>
    </row>
    <row r="1218" spans="1:12" x14ac:dyDescent="0.25">
      <c r="A1218" s="8" t="s">
        <v>7</v>
      </c>
      <c r="B1218" s="2"/>
      <c r="C1218" s="2"/>
      <c r="D1218" s="2"/>
      <c r="E1218" s="72">
        <f>SUM(E1213:E1217)</f>
        <v>1653.68</v>
      </c>
      <c r="F1218" s="2"/>
      <c r="G1218" s="2"/>
      <c r="H1218" s="9">
        <f>SUM(H1213:H1217)</f>
        <v>1912.04</v>
      </c>
      <c r="I1218" s="168"/>
      <c r="J1218" s="168"/>
      <c r="K1218" s="168"/>
      <c r="L1218" s="168"/>
    </row>
    <row r="1219" spans="1:12" ht="15.75" thickBot="1" x14ac:dyDescent="0.3">
      <c r="A1219" s="34" t="s">
        <v>8</v>
      </c>
      <c r="B1219" s="13"/>
      <c r="C1219" s="13"/>
      <c r="D1219" s="13"/>
      <c r="E1219" s="41">
        <f>E1218/100</f>
        <v>16.536799999999999</v>
      </c>
      <c r="F1219" s="13"/>
      <c r="G1219" s="13"/>
      <c r="H1219" s="53">
        <f>H1218/100</f>
        <v>19.1204</v>
      </c>
      <c r="I1219" s="168"/>
      <c r="J1219" s="168"/>
      <c r="K1219" s="168"/>
      <c r="L1219" s="168"/>
    </row>
    <row r="1220" spans="1:12" x14ac:dyDescent="0.25">
      <c r="A1220" s="5" t="s">
        <v>9</v>
      </c>
      <c r="B1220" s="37">
        <v>20</v>
      </c>
      <c r="C1220" s="6">
        <f>B1220*0.1</f>
        <v>2</v>
      </c>
      <c r="D1220" s="6">
        <v>630</v>
      </c>
      <c r="E1220" s="6">
        <f>D1220*C1220</f>
        <v>1260</v>
      </c>
      <c r="F1220" s="37">
        <v>20</v>
      </c>
      <c r="G1220" s="6">
        <f>F1220*0.1</f>
        <v>2</v>
      </c>
      <c r="H1220" s="7">
        <f>G1220*D1220</f>
        <v>1260</v>
      </c>
      <c r="I1220" s="168"/>
      <c r="J1220" s="168"/>
      <c r="K1220" s="168"/>
      <c r="L1220" s="168"/>
    </row>
    <row r="1221" spans="1:12" ht="15.75" thickBot="1" x14ac:dyDescent="0.3">
      <c r="A1221" s="34"/>
      <c r="B1221" s="13"/>
      <c r="C1221" s="13"/>
      <c r="D1221" s="13"/>
      <c r="E1221" s="32">
        <f>E1220/100</f>
        <v>12.6</v>
      </c>
      <c r="F1221" s="13"/>
      <c r="G1221" s="13"/>
      <c r="H1221" s="33">
        <f>H1220/100</f>
        <v>12.6</v>
      </c>
      <c r="I1221" s="168"/>
      <c r="J1221" s="168"/>
      <c r="K1221" s="168"/>
      <c r="L1221" s="168"/>
    </row>
    <row r="1222" spans="1:12" x14ac:dyDescent="0.25">
      <c r="A1222" s="5" t="s">
        <v>123</v>
      </c>
      <c r="B1222" s="37">
        <v>50</v>
      </c>
      <c r="C1222" s="6">
        <v>5</v>
      </c>
      <c r="D1222" s="6">
        <v>103</v>
      </c>
      <c r="E1222" s="6">
        <f>D1222*C1222</f>
        <v>515</v>
      </c>
      <c r="F1222" s="37">
        <v>50</v>
      </c>
      <c r="G1222" s="6">
        <v>5</v>
      </c>
      <c r="H1222" s="7">
        <f>G1222*D1222</f>
        <v>515</v>
      </c>
      <c r="I1222" s="168"/>
      <c r="J1222" s="168"/>
      <c r="K1222" s="168"/>
      <c r="L1222" s="168"/>
    </row>
    <row r="1223" spans="1:12" ht="15.75" thickBot="1" x14ac:dyDescent="0.3">
      <c r="A1223" s="8"/>
      <c r="B1223" s="3"/>
      <c r="C1223" s="2"/>
      <c r="D1223" s="2"/>
      <c r="E1223" s="3">
        <f>E1222/100</f>
        <v>5.15</v>
      </c>
      <c r="F1223" s="3"/>
      <c r="G1223" s="2"/>
      <c r="H1223" s="20">
        <f>H1222/100</f>
        <v>5.15</v>
      </c>
      <c r="I1223" s="168"/>
      <c r="J1223" s="168"/>
      <c r="K1223" s="168"/>
      <c r="L1223" s="168"/>
    </row>
    <row r="1224" spans="1:12" x14ac:dyDescent="0.25">
      <c r="A1224" s="5" t="s">
        <v>51</v>
      </c>
      <c r="B1224" s="37">
        <v>200</v>
      </c>
      <c r="C1224" s="37"/>
      <c r="D1224" s="37"/>
      <c r="E1224" s="37"/>
      <c r="F1224" s="37">
        <v>200</v>
      </c>
      <c r="G1224" s="6"/>
      <c r="H1224" s="7"/>
      <c r="I1224" s="168"/>
      <c r="J1224" s="168"/>
      <c r="K1224" s="168"/>
      <c r="L1224" s="168"/>
    </row>
    <row r="1225" spans="1:12" x14ac:dyDescent="0.25">
      <c r="A1225" s="8" t="s">
        <v>11</v>
      </c>
      <c r="B1225" s="2">
        <v>1</v>
      </c>
      <c r="C1225" s="2">
        <v>0.1</v>
      </c>
      <c r="D1225" s="2">
        <v>650</v>
      </c>
      <c r="E1225" s="2">
        <f>D1225*C1225</f>
        <v>65</v>
      </c>
      <c r="F1225" s="2">
        <v>1</v>
      </c>
      <c r="G1225" s="2">
        <v>0.1</v>
      </c>
      <c r="H1225" s="9">
        <f>G1225*D1225</f>
        <v>65</v>
      </c>
      <c r="I1225" s="168"/>
      <c r="J1225" s="168"/>
      <c r="K1225" s="168"/>
      <c r="L1225" s="168"/>
    </row>
    <row r="1226" spans="1:12" x14ac:dyDescent="0.25">
      <c r="A1226" s="8" t="s">
        <v>2</v>
      </c>
      <c r="B1226" s="2">
        <v>11</v>
      </c>
      <c r="C1226" s="2">
        <v>1.5</v>
      </c>
      <c r="D1226" s="2">
        <v>85.8</v>
      </c>
      <c r="E1226" s="2">
        <f>C1226*D1226:D1226</f>
        <v>128.69999999999999</v>
      </c>
      <c r="F1226" s="2">
        <v>15</v>
      </c>
      <c r="G1226" s="2">
        <v>1.5</v>
      </c>
      <c r="H1226" s="9">
        <f>G1226*D1226</f>
        <v>128.69999999999999</v>
      </c>
      <c r="I1226" s="168"/>
      <c r="J1226" s="168"/>
      <c r="K1226" s="168"/>
      <c r="L1226" s="168"/>
    </row>
    <row r="1227" spans="1:12" x14ac:dyDescent="0.25">
      <c r="A1227" s="8"/>
      <c r="B1227" s="2"/>
      <c r="C1227" s="2"/>
      <c r="D1227" s="2"/>
      <c r="E1227" s="2">
        <f>SUM(E1225:E1226)</f>
        <v>193.7</v>
      </c>
      <c r="F1227" s="2"/>
      <c r="G1227" s="2"/>
      <c r="H1227" s="9">
        <f>SUM(H1225:H1226)</f>
        <v>193.7</v>
      </c>
      <c r="I1227" s="168"/>
      <c r="J1227" s="168"/>
      <c r="K1227" s="168"/>
      <c r="L1227" s="168"/>
    </row>
    <row r="1228" spans="1:12" ht="15.75" thickBot="1" x14ac:dyDescent="0.3">
      <c r="A1228" s="12"/>
      <c r="B1228" s="13"/>
      <c r="C1228" s="13"/>
      <c r="D1228" s="32"/>
      <c r="E1228" s="41">
        <f>E1227/100</f>
        <v>1.9369999999999998</v>
      </c>
      <c r="F1228" s="13"/>
      <c r="G1228" s="13"/>
      <c r="H1228" s="33">
        <f>H1227/100</f>
        <v>1.9369999999999998</v>
      </c>
      <c r="I1228" s="168"/>
      <c r="J1228" s="168"/>
      <c r="K1228" s="168"/>
      <c r="L1228" s="168"/>
    </row>
    <row r="1229" spans="1:12" ht="15.75" thickBot="1" x14ac:dyDescent="0.3">
      <c r="A1229" s="207" t="s">
        <v>142</v>
      </c>
      <c r="B1229" s="11">
        <v>30</v>
      </c>
      <c r="C1229" s="11">
        <f>B1229*0.1</f>
        <v>3</v>
      </c>
      <c r="D1229" s="30">
        <v>280</v>
      </c>
      <c r="E1229" s="26">
        <f>C1229*D1229/100</f>
        <v>8.4</v>
      </c>
      <c r="F1229" s="11">
        <v>30</v>
      </c>
      <c r="G1229" s="11">
        <f>F1229*0.1</f>
        <v>3</v>
      </c>
      <c r="H1229" s="31">
        <f>G1229*D1229/100</f>
        <v>8.4</v>
      </c>
      <c r="I1229" s="168"/>
      <c r="J1229" s="168"/>
      <c r="K1229" s="168"/>
      <c r="L1229" s="168"/>
    </row>
    <row r="1230" spans="1:12" ht="15.75" thickBot="1" x14ac:dyDescent="0.3">
      <c r="A1230" s="21" t="s">
        <v>50</v>
      </c>
      <c r="B1230" s="11"/>
      <c r="C1230" s="11"/>
      <c r="D1230" s="11"/>
      <c r="E1230" s="26">
        <f>E1219+E1221+E1223+E1228+E1229</f>
        <v>44.623799999999996</v>
      </c>
      <c r="F1230" s="11"/>
      <c r="G1230" s="11"/>
      <c r="H1230" s="42">
        <f>H1219+H1221+H1223+H1228+H1229</f>
        <v>47.207399999999993</v>
      </c>
      <c r="I1230" s="168"/>
      <c r="J1230" s="168"/>
      <c r="K1230" s="168"/>
      <c r="L1230" s="168"/>
    </row>
    <row r="1231" spans="1:12" x14ac:dyDescent="0.25">
      <c r="A1231" s="362" t="s">
        <v>16</v>
      </c>
      <c r="B1231" s="363" t="s">
        <v>86</v>
      </c>
      <c r="C1231" s="363"/>
      <c r="D1231" s="363"/>
      <c r="E1231" s="363"/>
      <c r="F1231" s="363" t="s">
        <v>85</v>
      </c>
      <c r="G1231" s="363"/>
      <c r="H1231" s="364"/>
      <c r="I1231" s="168"/>
      <c r="J1231" s="168"/>
      <c r="K1231" s="168"/>
      <c r="L1231" s="168"/>
    </row>
    <row r="1232" spans="1:12" ht="30.75" thickBot="1" x14ac:dyDescent="0.3">
      <c r="A1232" s="359"/>
      <c r="B1232" s="16" t="s">
        <v>73</v>
      </c>
      <c r="C1232" s="44" t="s">
        <v>5</v>
      </c>
      <c r="D1232" s="44" t="s">
        <v>6</v>
      </c>
      <c r="E1232" s="44" t="s">
        <v>13</v>
      </c>
      <c r="F1232" s="16" t="s">
        <v>73</v>
      </c>
      <c r="G1232" s="44" t="s">
        <v>14</v>
      </c>
      <c r="H1232" s="45" t="s">
        <v>13</v>
      </c>
      <c r="I1232" s="168"/>
      <c r="J1232" s="168"/>
      <c r="K1232" s="168"/>
      <c r="L1232" s="168"/>
    </row>
    <row r="1233" spans="1:12" x14ac:dyDescent="0.25">
      <c r="A1233" s="5" t="s">
        <v>82</v>
      </c>
      <c r="B1233" s="37">
        <v>60</v>
      </c>
      <c r="C1233" s="37"/>
      <c r="D1233" s="37"/>
      <c r="E1233" s="37"/>
      <c r="F1233" s="37">
        <v>100</v>
      </c>
      <c r="G1233" s="6"/>
      <c r="H1233" s="7"/>
      <c r="I1233" s="168"/>
      <c r="J1233" s="168"/>
      <c r="K1233" s="168"/>
      <c r="L1233" s="168"/>
    </row>
    <row r="1234" spans="1:12" x14ac:dyDescent="0.25">
      <c r="A1234" s="8"/>
      <c r="B1234" s="2">
        <v>63</v>
      </c>
      <c r="C1234" s="2">
        <v>6.3</v>
      </c>
      <c r="D1234" s="2">
        <v>240</v>
      </c>
      <c r="E1234" s="2">
        <f>C1234*D1234</f>
        <v>1512</v>
      </c>
      <c r="F1234" s="2">
        <v>103</v>
      </c>
      <c r="G1234" s="2">
        <f>F1234*100/1000</f>
        <v>10.3</v>
      </c>
      <c r="H1234" s="9">
        <f>D1234*G1234</f>
        <v>2472</v>
      </c>
      <c r="I1234" s="168"/>
      <c r="J1234" s="168"/>
      <c r="K1234" s="168"/>
      <c r="L1234" s="168"/>
    </row>
    <row r="1235" spans="1:12" x14ac:dyDescent="0.25">
      <c r="A1235" s="8"/>
      <c r="B1235" s="2"/>
      <c r="C1235" s="2"/>
      <c r="D1235" s="2"/>
      <c r="E1235" s="2">
        <f>SUM(E1234:E1234)</f>
        <v>1512</v>
      </c>
      <c r="F1235" s="2"/>
      <c r="G1235" s="2"/>
      <c r="H1235" s="9">
        <f>SUM(H1234:H1234)</f>
        <v>2472</v>
      </c>
      <c r="I1235" s="168"/>
      <c r="J1235" s="168"/>
      <c r="K1235" s="168"/>
      <c r="L1235" s="168"/>
    </row>
    <row r="1236" spans="1:12" ht="15.75" thickBot="1" x14ac:dyDescent="0.3">
      <c r="A1236" s="12"/>
      <c r="B1236" s="13"/>
      <c r="C1236" s="13"/>
      <c r="D1236" s="13"/>
      <c r="E1236" s="41">
        <f>E1235/100</f>
        <v>15.12</v>
      </c>
      <c r="F1236" s="13"/>
      <c r="G1236" s="13"/>
      <c r="H1236" s="53">
        <f>H1235/100</f>
        <v>24.72</v>
      </c>
      <c r="I1236" s="168"/>
      <c r="J1236" s="168"/>
      <c r="K1236" s="168"/>
      <c r="L1236" s="168"/>
    </row>
    <row r="1237" spans="1:12" ht="29.25" x14ac:dyDescent="0.25">
      <c r="A1237" s="46" t="s">
        <v>233</v>
      </c>
      <c r="B1237" s="37">
        <v>250</v>
      </c>
      <c r="C1237" s="37"/>
      <c r="D1237" s="37"/>
      <c r="E1237" s="37"/>
      <c r="F1237" s="37">
        <v>250</v>
      </c>
      <c r="G1237" s="6"/>
      <c r="H1237" s="7"/>
      <c r="I1237" s="168"/>
      <c r="J1237" s="168"/>
      <c r="K1237" s="168"/>
      <c r="L1237" s="168"/>
    </row>
    <row r="1238" spans="1:12" x14ac:dyDescent="0.25">
      <c r="A1238" s="8" t="s">
        <v>18</v>
      </c>
      <c r="B1238" s="2">
        <v>110</v>
      </c>
      <c r="C1238" s="2">
        <f>B1238*0.1</f>
        <v>11</v>
      </c>
      <c r="D1238" s="2">
        <v>49</v>
      </c>
      <c r="E1238" s="2">
        <f>D1238*C1238</f>
        <v>539</v>
      </c>
      <c r="F1238" s="2">
        <v>110</v>
      </c>
      <c r="G1238" s="121">
        <f t="shared" ref="G1238:G1243" si="417">F1238*0.1</f>
        <v>11</v>
      </c>
      <c r="H1238" s="9">
        <f>G1238*D1238</f>
        <v>539</v>
      </c>
      <c r="I1238" s="168"/>
      <c r="J1238" s="168"/>
      <c r="K1238" s="168"/>
      <c r="L1238" s="168"/>
    </row>
    <row r="1239" spans="1:12" x14ac:dyDescent="0.25">
      <c r="A1239" s="8" t="s">
        <v>40</v>
      </c>
      <c r="B1239" s="2">
        <v>30</v>
      </c>
      <c r="C1239" s="2">
        <f t="shared" ref="C1239:C1243" si="418">B1239*0.1</f>
        <v>3</v>
      </c>
      <c r="D1239" s="2">
        <v>57</v>
      </c>
      <c r="E1239" s="2">
        <f t="shared" ref="E1239:E1244" si="419">D1239*C1239</f>
        <v>171</v>
      </c>
      <c r="F1239" s="2">
        <v>30</v>
      </c>
      <c r="G1239" s="121">
        <f t="shared" si="417"/>
        <v>3</v>
      </c>
      <c r="H1239" s="9">
        <f t="shared" ref="H1239:H1244" si="420">G1239*D1239</f>
        <v>171</v>
      </c>
      <c r="I1239" s="168"/>
      <c r="J1239" s="168"/>
      <c r="K1239" s="168"/>
      <c r="L1239" s="168"/>
    </row>
    <row r="1240" spans="1:12" x14ac:dyDescent="0.25">
      <c r="A1240" s="8" t="s">
        <v>25</v>
      </c>
      <c r="B1240" s="2">
        <v>13.7</v>
      </c>
      <c r="C1240" s="2">
        <f t="shared" si="418"/>
        <v>1.37</v>
      </c>
      <c r="D1240" s="2">
        <v>49</v>
      </c>
      <c r="E1240" s="2">
        <f t="shared" si="419"/>
        <v>67.13000000000001</v>
      </c>
      <c r="F1240" s="2">
        <v>14</v>
      </c>
      <c r="G1240" s="121">
        <f t="shared" si="417"/>
        <v>1.4000000000000001</v>
      </c>
      <c r="H1240" s="9">
        <f t="shared" si="420"/>
        <v>68.600000000000009</v>
      </c>
      <c r="I1240" s="168"/>
      <c r="J1240" s="168"/>
      <c r="K1240" s="168"/>
      <c r="L1240" s="168"/>
    </row>
    <row r="1241" spans="1:12" x14ac:dyDescent="0.25">
      <c r="A1241" s="8" t="s">
        <v>19</v>
      </c>
      <c r="B1241" s="2">
        <v>15</v>
      </c>
      <c r="C1241" s="2">
        <f t="shared" si="418"/>
        <v>1.5</v>
      </c>
      <c r="D1241" s="2">
        <v>72</v>
      </c>
      <c r="E1241" s="2">
        <f t="shared" si="419"/>
        <v>108</v>
      </c>
      <c r="F1241" s="2">
        <v>15</v>
      </c>
      <c r="G1241" s="121">
        <f t="shared" si="417"/>
        <v>1.5</v>
      </c>
      <c r="H1241" s="9">
        <f t="shared" si="420"/>
        <v>108</v>
      </c>
      <c r="I1241" s="168"/>
      <c r="J1241" s="168"/>
      <c r="K1241" s="168"/>
      <c r="L1241" s="168"/>
    </row>
    <row r="1242" spans="1:12" x14ac:dyDescent="0.25">
      <c r="A1242" s="8" t="s">
        <v>1</v>
      </c>
      <c r="B1242" s="2">
        <v>3</v>
      </c>
      <c r="C1242" s="2">
        <f t="shared" si="418"/>
        <v>0.30000000000000004</v>
      </c>
      <c r="D1242" s="2">
        <v>27</v>
      </c>
      <c r="E1242" s="2">
        <f t="shared" si="419"/>
        <v>8.1000000000000014</v>
      </c>
      <c r="F1242" s="2">
        <v>3</v>
      </c>
      <c r="G1242" s="121">
        <f t="shared" si="417"/>
        <v>0.30000000000000004</v>
      </c>
      <c r="H1242" s="9">
        <f t="shared" si="420"/>
        <v>8.1000000000000014</v>
      </c>
      <c r="I1242" s="168"/>
      <c r="J1242" s="168"/>
      <c r="K1242" s="168"/>
      <c r="L1242" s="168"/>
    </row>
    <row r="1243" spans="1:12" x14ac:dyDescent="0.25">
      <c r="A1243" s="67" t="s">
        <v>67</v>
      </c>
      <c r="B1243" s="68">
        <v>3</v>
      </c>
      <c r="C1243" s="2">
        <f t="shared" si="418"/>
        <v>0.30000000000000004</v>
      </c>
      <c r="D1243" s="68">
        <v>138</v>
      </c>
      <c r="E1243" s="68">
        <f t="shared" si="419"/>
        <v>41.400000000000006</v>
      </c>
      <c r="F1243" s="68">
        <v>3</v>
      </c>
      <c r="G1243" s="121">
        <f t="shared" si="417"/>
        <v>0.30000000000000004</v>
      </c>
      <c r="H1243" s="9">
        <f t="shared" si="420"/>
        <v>41.400000000000006</v>
      </c>
      <c r="I1243" s="168"/>
      <c r="J1243" s="168"/>
      <c r="K1243" s="168"/>
      <c r="L1243" s="168"/>
    </row>
    <row r="1244" spans="1:12" x14ac:dyDescent="0.25">
      <c r="A1244" s="8" t="s">
        <v>34</v>
      </c>
      <c r="B1244" s="2">
        <v>44</v>
      </c>
      <c r="C1244" s="2">
        <v>4.4000000000000004</v>
      </c>
      <c r="D1244" s="2">
        <v>250</v>
      </c>
      <c r="E1244" s="2">
        <f t="shared" si="419"/>
        <v>1100</v>
      </c>
      <c r="F1244" s="2">
        <v>44</v>
      </c>
      <c r="G1244" s="2">
        <v>4.4000000000000004</v>
      </c>
      <c r="H1244" s="9">
        <f t="shared" si="420"/>
        <v>1100</v>
      </c>
      <c r="I1244" s="168"/>
      <c r="J1244" s="168"/>
      <c r="K1244" s="168"/>
      <c r="L1244" s="168"/>
    </row>
    <row r="1245" spans="1:12" ht="15.75" thickBot="1" x14ac:dyDescent="0.3">
      <c r="A1245" s="14"/>
      <c r="B1245" s="4"/>
      <c r="C1245" s="4"/>
      <c r="D1245" s="4"/>
      <c r="E1245" s="4">
        <f>SUM(E1238:E1244)</f>
        <v>2034.63</v>
      </c>
      <c r="F1245" s="4"/>
      <c r="G1245" s="4"/>
      <c r="H1245" s="15">
        <f>SUM(H1238:H1244)</f>
        <v>2036.1</v>
      </c>
      <c r="I1245" s="168"/>
      <c r="J1245" s="168"/>
      <c r="K1245" s="168"/>
      <c r="L1245" s="168"/>
    </row>
    <row r="1246" spans="1:12" ht="15.75" thickBot="1" x14ac:dyDescent="0.3">
      <c r="A1246" s="51"/>
      <c r="B1246" s="50"/>
      <c r="C1246" s="50"/>
      <c r="D1246" s="50"/>
      <c r="E1246" s="48">
        <f>E1245/100</f>
        <v>20.346299999999999</v>
      </c>
      <c r="F1246" s="48"/>
      <c r="G1246" s="48"/>
      <c r="H1246" s="107">
        <f>H1245/100</f>
        <v>20.361000000000001</v>
      </c>
      <c r="I1246" s="168"/>
      <c r="J1246" s="168"/>
      <c r="K1246" s="168"/>
      <c r="L1246" s="168"/>
    </row>
    <row r="1247" spans="1:12" x14ac:dyDescent="0.25">
      <c r="A1247" s="47" t="s">
        <v>79</v>
      </c>
      <c r="B1247" s="37">
        <v>150</v>
      </c>
      <c r="C1247" s="37"/>
      <c r="D1247" s="37"/>
      <c r="E1247" s="37"/>
      <c r="F1247" s="37">
        <v>180</v>
      </c>
      <c r="G1247" s="6"/>
      <c r="H1247" s="7"/>
      <c r="I1247" s="168"/>
      <c r="J1247" s="168"/>
      <c r="K1247" s="168"/>
      <c r="L1247" s="168"/>
    </row>
    <row r="1248" spans="1:12" x14ac:dyDescent="0.25">
      <c r="A1248" s="8" t="s">
        <v>37</v>
      </c>
      <c r="B1248" s="2">
        <v>51</v>
      </c>
      <c r="C1248" s="2">
        <f>B1248*0.1</f>
        <v>5.1000000000000005</v>
      </c>
      <c r="D1248" s="2">
        <v>102</v>
      </c>
      <c r="E1248" s="2">
        <f>D1248*C1248</f>
        <v>520.20000000000005</v>
      </c>
      <c r="F1248" s="2">
        <v>61.3</v>
      </c>
      <c r="G1248" s="2">
        <f>F1248*0.1</f>
        <v>6.13</v>
      </c>
      <c r="H1248" s="9">
        <f>G1248*D1248</f>
        <v>625.26</v>
      </c>
      <c r="I1248" s="168"/>
      <c r="J1248" s="168"/>
      <c r="K1248" s="168"/>
      <c r="L1248" s="168"/>
    </row>
    <row r="1249" spans="1:12" x14ac:dyDescent="0.25">
      <c r="A1249" s="8" t="s">
        <v>68</v>
      </c>
      <c r="B1249" s="2">
        <v>6.8</v>
      </c>
      <c r="C1249" s="2">
        <f t="shared" ref="C1249:C1250" si="421">B1249*0.1</f>
        <v>0.68</v>
      </c>
      <c r="D1249" s="2">
        <v>620</v>
      </c>
      <c r="E1249" s="2">
        <f>D1249*C1249</f>
        <v>421.6</v>
      </c>
      <c r="F1249" s="2">
        <v>7.6</v>
      </c>
      <c r="G1249" s="2">
        <f t="shared" ref="G1249:G1250" si="422">F1249*0.1</f>
        <v>0.76</v>
      </c>
      <c r="H1249" s="9">
        <f>G1249*D1249</f>
        <v>471.2</v>
      </c>
      <c r="I1249" s="168"/>
      <c r="J1249" s="168"/>
      <c r="K1249" s="168"/>
      <c r="L1249" s="168"/>
    </row>
    <row r="1250" spans="1:12" x14ac:dyDescent="0.25">
      <c r="A1250" s="8" t="s">
        <v>1</v>
      </c>
      <c r="B1250" s="2">
        <v>2</v>
      </c>
      <c r="C1250" s="2">
        <f t="shared" si="421"/>
        <v>0.2</v>
      </c>
      <c r="D1250" s="2">
        <v>27</v>
      </c>
      <c r="E1250" s="2">
        <f>D1250*C1250</f>
        <v>5.4</v>
      </c>
      <c r="F1250" s="2">
        <v>3</v>
      </c>
      <c r="G1250" s="2">
        <f t="shared" si="422"/>
        <v>0.30000000000000004</v>
      </c>
      <c r="H1250" s="9">
        <f>G1250*D1250</f>
        <v>8.1000000000000014</v>
      </c>
      <c r="I1250" s="168"/>
      <c r="J1250" s="168"/>
      <c r="K1250" s="168"/>
      <c r="L1250" s="168"/>
    </row>
    <row r="1251" spans="1:12" x14ac:dyDescent="0.25">
      <c r="A1251" s="8"/>
      <c r="B1251" s="2"/>
      <c r="C1251" s="2"/>
      <c r="D1251" s="2"/>
      <c r="E1251" s="2">
        <f>SUM(E1248:E1250)</f>
        <v>947.2</v>
      </c>
      <c r="F1251" s="2"/>
      <c r="G1251" s="2"/>
      <c r="H1251" s="9">
        <f>SUM(H1248:H1250)</f>
        <v>1104.56</v>
      </c>
      <c r="I1251" s="168"/>
      <c r="J1251" s="168"/>
      <c r="K1251" s="168"/>
      <c r="L1251" s="168"/>
    </row>
    <row r="1252" spans="1:12" ht="15.75" thickBot="1" x14ac:dyDescent="0.3">
      <c r="A1252" s="12"/>
      <c r="B1252" s="13"/>
      <c r="C1252" s="13"/>
      <c r="D1252" s="13"/>
      <c r="E1252" s="32">
        <f>E1251/100</f>
        <v>9.4720000000000013</v>
      </c>
      <c r="F1252" s="32"/>
      <c r="G1252" s="32"/>
      <c r="H1252" s="33">
        <f>H1251/100</f>
        <v>11.0456</v>
      </c>
      <c r="I1252" s="168"/>
      <c r="J1252" s="168"/>
      <c r="K1252" s="168"/>
      <c r="L1252" s="168"/>
    </row>
    <row r="1253" spans="1:12" x14ac:dyDescent="0.25">
      <c r="A1253" s="47" t="s">
        <v>63</v>
      </c>
      <c r="B1253" s="37">
        <v>200</v>
      </c>
      <c r="C1253" s="37"/>
      <c r="D1253" s="37"/>
      <c r="E1253" s="37"/>
      <c r="F1253" s="37">
        <v>200</v>
      </c>
      <c r="G1253" s="6"/>
      <c r="H1253" s="7"/>
      <c r="I1253" s="168"/>
      <c r="J1253" s="168"/>
      <c r="K1253" s="168"/>
      <c r="L1253" s="168"/>
    </row>
    <row r="1254" spans="1:12" x14ac:dyDescent="0.25">
      <c r="A1254" s="8"/>
      <c r="B1254" s="2">
        <v>200</v>
      </c>
      <c r="C1254" s="2">
        <v>20</v>
      </c>
      <c r="D1254" s="2">
        <v>77</v>
      </c>
      <c r="E1254" s="2">
        <f>C1254*D1254</f>
        <v>1540</v>
      </c>
      <c r="F1254" s="2"/>
      <c r="G1254" s="2"/>
      <c r="H1254" s="9">
        <f>C1254*D1254</f>
        <v>1540</v>
      </c>
      <c r="I1254" s="168"/>
      <c r="J1254" s="168"/>
      <c r="K1254" s="168"/>
      <c r="L1254" s="168"/>
    </row>
    <row r="1255" spans="1:12" ht="15.75" thickBot="1" x14ac:dyDescent="0.3">
      <c r="A1255" s="12"/>
      <c r="B1255" s="13"/>
      <c r="C1255" s="13"/>
      <c r="D1255" s="13"/>
      <c r="E1255" s="32">
        <f>E1254/100</f>
        <v>15.4</v>
      </c>
      <c r="F1255" s="32"/>
      <c r="G1255" s="32"/>
      <c r="H1255" s="33">
        <f>H1254/100</f>
        <v>15.4</v>
      </c>
      <c r="I1255" s="168"/>
      <c r="J1255" s="168"/>
      <c r="K1255" s="168"/>
      <c r="L1255" s="168"/>
    </row>
    <row r="1256" spans="1:12" x14ac:dyDescent="0.25">
      <c r="A1256" s="47" t="s">
        <v>168</v>
      </c>
      <c r="B1256" s="54" t="s">
        <v>35</v>
      </c>
      <c r="C1256" s="54"/>
      <c r="D1256" s="54"/>
      <c r="E1256" s="54"/>
      <c r="F1256" s="54" t="s">
        <v>35</v>
      </c>
      <c r="G1256" s="6"/>
      <c r="H1256" s="7"/>
      <c r="I1256" s="168"/>
      <c r="J1256" s="168"/>
      <c r="K1256" s="168"/>
      <c r="L1256" s="168"/>
    </row>
    <row r="1257" spans="1:12" x14ac:dyDescent="0.25">
      <c r="A1257" s="8" t="s">
        <v>24</v>
      </c>
      <c r="B1257" s="2">
        <v>81.400000000000006</v>
      </c>
      <c r="C1257" s="2">
        <f>B1257*0.1</f>
        <v>8.14</v>
      </c>
      <c r="D1257" s="2">
        <v>729</v>
      </c>
      <c r="E1257" s="2">
        <f>D1257*C1257</f>
        <v>5934.06</v>
      </c>
      <c r="F1257" s="2">
        <v>81.400000000000006</v>
      </c>
      <c r="G1257" s="2">
        <f>F1257*0.1</f>
        <v>8.14</v>
      </c>
      <c r="H1257" s="9">
        <f>G1257*D1257</f>
        <v>5934.06</v>
      </c>
      <c r="I1257" s="168"/>
      <c r="J1257" s="168"/>
      <c r="K1257" s="168"/>
      <c r="L1257" s="168"/>
    </row>
    <row r="1258" spans="1:12" x14ac:dyDescent="0.25">
      <c r="A1258" s="8" t="s">
        <v>10</v>
      </c>
      <c r="B1258" s="2">
        <v>18</v>
      </c>
      <c r="C1258" s="2">
        <f t="shared" ref="C1258:C1263" si="423">B1258*0.1</f>
        <v>1.8</v>
      </c>
      <c r="D1258" s="2">
        <v>62</v>
      </c>
      <c r="E1258" s="2">
        <f t="shared" ref="E1258:E1263" si="424">D1258*C1258</f>
        <v>111.60000000000001</v>
      </c>
      <c r="F1258" s="2">
        <v>18</v>
      </c>
      <c r="G1258" s="2">
        <f t="shared" ref="G1258:G1263" si="425">F1258*0.1</f>
        <v>1.8</v>
      </c>
      <c r="H1258" s="9">
        <f t="shared" ref="H1258:H1263" si="426">G1258*D1258</f>
        <v>111.60000000000001</v>
      </c>
      <c r="I1258" s="168"/>
      <c r="J1258" s="168"/>
      <c r="K1258" s="168"/>
      <c r="L1258" s="168"/>
    </row>
    <row r="1259" spans="1:12" x14ac:dyDescent="0.25">
      <c r="A1259" s="8" t="s">
        <v>77</v>
      </c>
      <c r="B1259" s="2">
        <v>24</v>
      </c>
      <c r="C1259" s="2">
        <f t="shared" si="423"/>
        <v>2.4000000000000004</v>
      </c>
      <c r="D1259" s="2">
        <v>74</v>
      </c>
      <c r="E1259" s="2">
        <f t="shared" si="424"/>
        <v>177.60000000000002</v>
      </c>
      <c r="F1259" s="2">
        <v>24</v>
      </c>
      <c r="G1259" s="2">
        <f t="shared" si="425"/>
        <v>2.4000000000000004</v>
      </c>
      <c r="H1259" s="9">
        <f t="shared" si="426"/>
        <v>177.60000000000002</v>
      </c>
      <c r="I1259" s="168"/>
      <c r="J1259" s="168"/>
      <c r="K1259" s="168"/>
      <c r="L1259" s="168"/>
    </row>
    <row r="1260" spans="1:12" x14ac:dyDescent="0.25">
      <c r="A1260" s="8" t="s">
        <v>26</v>
      </c>
      <c r="B1260" s="2">
        <v>5</v>
      </c>
      <c r="C1260" s="2">
        <f t="shared" si="423"/>
        <v>0.5</v>
      </c>
      <c r="D1260" s="2">
        <v>30</v>
      </c>
      <c r="E1260" s="2">
        <f t="shared" si="424"/>
        <v>15</v>
      </c>
      <c r="F1260" s="2">
        <v>5</v>
      </c>
      <c r="G1260" s="2">
        <f t="shared" si="425"/>
        <v>0.5</v>
      </c>
      <c r="H1260" s="9">
        <f t="shared" si="426"/>
        <v>15</v>
      </c>
    </row>
    <row r="1261" spans="1:12" x14ac:dyDescent="0.25">
      <c r="A1261" s="8" t="s">
        <v>67</v>
      </c>
      <c r="B1261" s="2">
        <v>6</v>
      </c>
      <c r="C1261" s="2">
        <f t="shared" si="423"/>
        <v>0.60000000000000009</v>
      </c>
      <c r="D1261" s="2">
        <v>138</v>
      </c>
      <c r="E1261" s="2">
        <f t="shared" si="424"/>
        <v>82.800000000000011</v>
      </c>
      <c r="F1261" s="2">
        <v>6</v>
      </c>
      <c r="G1261" s="2">
        <f t="shared" si="425"/>
        <v>0.60000000000000009</v>
      </c>
      <c r="H1261" s="9">
        <f t="shared" si="426"/>
        <v>82.800000000000011</v>
      </c>
    </row>
    <row r="1262" spans="1:12" x14ac:dyDescent="0.25">
      <c r="A1262" s="8" t="s">
        <v>1</v>
      </c>
      <c r="B1262" s="2">
        <v>3</v>
      </c>
      <c r="C1262" s="2">
        <f t="shared" si="423"/>
        <v>0.30000000000000004</v>
      </c>
      <c r="D1262" s="2">
        <v>27</v>
      </c>
      <c r="E1262" s="2">
        <f t="shared" si="424"/>
        <v>8.1000000000000014</v>
      </c>
      <c r="F1262" s="2">
        <v>3</v>
      </c>
      <c r="G1262" s="2">
        <f t="shared" si="425"/>
        <v>0.30000000000000004</v>
      </c>
      <c r="H1262" s="9">
        <f t="shared" si="426"/>
        <v>8.1000000000000014</v>
      </c>
    </row>
    <row r="1263" spans="1:12" x14ac:dyDescent="0.25">
      <c r="A1263" s="8" t="s">
        <v>68</v>
      </c>
      <c r="B1263" s="2">
        <v>5</v>
      </c>
      <c r="C1263" s="2">
        <f t="shared" si="423"/>
        <v>0.5</v>
      </c>
      <c r="D1263" s="2">
        <v>620</v>
      </c>
      <c r="E1263" s="2">
        <f t="shared" si="424"/>
        <v>310</v>
      </c>
      <c r="F1263" s="2">
        <v>5</v>
      </c>
      <c r="G1263" s="2">
        <f t="shared" si="425"/>
        <v>0.5</v>
      </c>
      <c r="H1263" s="9">
        <f t="shared" si="426"/>
        <v>310</v>
      </c>
    </row>
    <row r="1264" spans="1:12" x14ac:dyDescent="0.25">
      <c r="A1264" s="8"/>
      <c r="B1264" s="2"/>
      <c r="C1264" s="2"/>
      <c r="D1264" s="2"/>
      <c r="E1264" s="2">
        <f>SUM(E1257:E1263)</f>
        <v>6639.1600000000017</v>
      </c>
      <c r="F1264" s="2"/>
      <c r="G1264" s="2"/>
      <c r="H1264" s="9">
        <f>SUM(H1257:H1263)</f>
        <v>6639.1600000000017</v>
      </c>
    </row>
    <row r="1265" spans="1:13" ht="15.75" thickBot="1" x14ac:dyDescent="0.3">
      <c r="A1265" s="12"/>
      <c r="B1265" s="13"/>
      <c r="C1265" s="13"/>
      <c r="D1265" s="13"/>
      <c r="E1265" s="41">
        <f>E1264/100</f>
        <v>66.391600000000011</v>
      </c>
      <c r="F1265" s="32"/>
      <c r="G1265" s="32"/>
      <c r="H1265" s="53">
        <f>H1264/100</f>
        <v>66.391600000000011</v>
      </c>
    </row>
    <row r="1266" spans="1:13" ht="15.75" thickBot="1" x14ac:dyDescent="0.3">
      <c r="A1266" s="5" t="s">
        <v>55</v>
      </c>
      <c r="B1266" s="37">
        <v>50</v>
      </c>
      <c r="C1266" s="6">
        <v>5</v>
      </c>
      <c r="D1266" s="6">
        <v>62</v>
      </c>
      <c r="E1266" s="37">
        <f>D1266*C1266/100</f>
        <v>3.1</v>
      </c>
      <c r="F1266" s="37">
        <v>50</v>
      </c>
      <c r="G1266" s="6">
        <v>5</v>
      </c>
      <c r="H1266" s="38">
        <f>G1266*D1266/100</f>
        <v>3.1</v>
      </c>
    </row>
    <row r="1267" spans="1:13" ht="15.75" thickBot="1" x14ac:dyDescent="0.3">
      <c r="A1267" s="111" t="s">
        <v>50</v>
      </c>
      <c r="B1267" s="65"/>
      <c r="C1267" s="65"/>
      <c r="D1267" s="65"/>
      <c r="E1267" s="112">
        <f>E1266+E1265+E1255+E1252+E1246+E1236</f>
        <v>129.82990000000001</v>
      </c>
      <c r="F1267" s="113"/>
      <c r="G1267" s="113"/>
      <c r="H1267" s="114">
        <f>H1266+H1265+H1255+H1252+H1246+H1236</f>
        <v>141.01820000000004</v>
      </c>
      <c r="M1267" s="168"/>
    </row>
    <row r="1268" spans="1:13" ht="15.75" x14ac:dyDescent="0.25">
      <c r="A1268" s="17"/>
      <c r="B1268" s="357" t="s">
        <v>181</v>
      </c>
      <c r="C1268" s="357"/>
      <c r="D1268" s="357"/>
      <c r="E1268" s="357"/>
      <c r="F1268" s="357"/>
      <c r="G1268" s="18"/>
      <c r="H1268" s="19"/>
      <c r="I1268" s="168"/>
      <c r="J1268" s="168"/>
      <c r="K1268" s="168"/>
      <c r="L1268" s="168"/>
      <c r="M1268" s="168"/>
    </row>
    <row r="1269" spans="1:13" x14ac:dyDescent="0.25">
      <c r="A1269" s="358" t="s">
        <v>15</v>
      </c>
      <c r="B1269" s="360" t="s">
        <v>86</v>
      </c>
      <c r="C1269" s="360"/>
      <c r="D1269" s="360"/>
      <c r="E1269" s="360"/>
      <c r="F1269" s="360" t="s">
        <v>85</v>
      </c>
      <c r="G1269" s="360"/>
      <c r="H1269" s="361"/>
      <c r="I1269" s="168"/>
      <c r="J1269" s="168"/>
      <c r="K1269" s="168"/>
      <c r="L1269" s="168"/>
      <c r="M1269" s="168"/>
    </row>
    <row r="1270" spans="1:13" ht="30.75" thickBot="1" x14ac:dyDescent="0.3">
      <c r="A1270" s="359"/>
      <c r="B1270" s="16" t="s">
        <v>73</v>
      </c>
      <c r="C1270" s="44" t="s">
        <v>5</v>
      </c>
      <c r="D1270" s="44" t="s">
        <v>6</v>
      </c>
      <c r="E1270" s="44" t="s">
        <v>13</v>
      </c>
      <c r="F1270" s="16" t="s">
        <v>73</v>
      </c>
      <c r="G1270" s="44" t="s">
        <v>14</v>
      </c>
      <c r="H1270" s="45" t="s">
        <v>13</v>
      </c>
      <c r="I1270" s="168"/>
      <c r="J1270" s="168"/>
      <c r="K1270" s="168"/>
      <c r="L1270" s="168"/>
      <c r="M1270" s="168"/>
    </row>
    <row r="1271" spans="1:13" ht="29.25" x14ac:dyDescent="0.25">
      <c r="A1271" s="47" t="s">
        <v>183</v>
      </c>
      <c r="B1271" s="54" t="s">
        <v>139</v>
      </c>
      <c r="C1271" s="54"/>
      <c r="D1271" s="54"/>
      <c r="E1271" s="54"/>
      <c r="F1271" s="54" t="s">
        <v>139</v>
      </c>
      <c r="G1271" s="6"/>
      <c r="H1271" s="7"/>
      <c r="I1271" s="168"/>
      <c r="J1271" s="168"/>
      <c r="K1271" s="168"/>
      <c r="L1271" s="168"/>
      <c r="M1271" s="168"/>
    </row>
    <row r="1272" spans="1:13" x14ac:dyDescent="0.25">
      <c r="A1272" s="8" t="s">
        <v>184</v>
      </c>
      <c r="B1272" s="2">
        <v>110.4</v>
      </c>
      <c r="C1272" s="2">
        <f>B1272*0.1</f>
        <v>11.040000000000001</v>
      </c>
      <c r="D1272" s="2">
        <v>440</v>
      </c>
      <c r="E1272" s="2">
        <f>D1272*C1272</f>
        <v>4857.6000000000004</v>
      </c>
      <c r="F1272" s="2">
        <f>B1272</f>
        <v>110.4</v>
      </c>
      <c r="G1272" s="2">
        <f>F1272*0.1</f>
        <v>11.040000000000001</v>
      </c>
      <c r="H1272" s="9">
        <f>G1272*D1272</f>
        <v>4857.6000000000004</v>
      </c>
      <c r="I1272" s="168"/>
      <c r="J1272" s="168"/>
      <c r="K1272" s="168"/>
      <c r="L1272" s="168"/>
      <c r="M1272" s="168"/>
    </row>
    <row r="1273" spans="1:13" x14ac:dyDescent="0.25">
      <c r="A1273" s="8" t="s">
        <v>10</v>
      </c>
      <c r="B1273" s="2">
        <v>14.4</v>
      </c>
      <c r="C1273" s="2">
        <f t="shared" ref="C1273:C1280" si="427">B1273*0.1</f>
        <v>1.4400000000000002</v>
      </c>
      <c r="D1273" s="2">
        <v>62</v>
      </c>
      <c r="E1273" s="2">
        <f t="shared" ref="E1273:E1280" si="428">D1273*C1273</f>
        <v>89.280000000000015</v>
      </c>
      <c r="F1273" s="2">
        <f t="shared" ref="F1273:F1280" si="429">B1273</f>
        <v>14.4</v>
      </c>
      <c r="G1273" s="2">
        <f t="shared" ref="G1273:G1280" si="430">F1273*0.1</f>
        <v>1.4400000000000002</v>
      </c>
      <c r="H1273" s="9">
        <f t="shared" ref="H1273:H1280" si="431">G1273*D1273</f>
        <v>89.280000000000015</v>
      </c>
      <c r="I1273" s="168"/>
      <c r="J1273" s="168"/>
      <c r="K1273" s="168"/>
      <c r="L1273" s="168"/>
      <c r="M1273" s="168"/>
    </row>
    <row r="1274" spans="1:13" x14ac:dyDescent="0.25">
      <c r="A1274" s="8" t="s">
        <v>77</v>
      </c>
      <c r="B1274" s="2">
        <v>20.8</v>
      </c>
      <c r="C1274" s="2">
        <f t="shared" si="427"/>
        <v>2.08</v>
      </c>
      <c r="D1274" s="2">
        <v>74</v>
      </c>
      <c r="E1274" s="2">
        <f t="shared" si="428"/>
        <v>153.92000000000002</v>
      </c>
      <c r="F1274" s="2">
        <f t="shared" si="429"/>
        <v>20.8</v>
      </c>
      <c r="G1274" s="2">
        <f t="shared" si="430"/>
        <v>2.08</v>
      </c>
      <c r="H1274" s="9">
        <f t="shared" si="431"/>
        <v>153.92000000000002</v>
      </c>
      <c r="I1274" s="168"/>
      <c r="J1274" s="168"/>
      <c r="K1274" s="168"/>
      <c r="L1274" s="168"/>
      <c r="M1274" s="168"/>
    </row>
    <row r="1275" spans="1:13" x14ac:dyDescent="0.25">
      <c r="A1275" s="8" t="s">
        <v>26</v>
      </c>
      <c r="B1275" s="2">
        <v>2</v>
      </c>
      <c r="C1275" s="2">
        <f t="shared" si="427"/>
        <v>0.2</v>
      </c>
      <c r="D1275" s="2">
        <v>30</v>
      </c>
      <c r="E1275" s="2">
        <f t="shared" si="428"/>
        <v>6</v>
      </c>
      <c r="F1275" s="2">
        <f t="shared" si="429"/>
        <v>2</v>
      </c>
      <c r="G1275" s="2">
        <f t="shared" si="430"/>
        <v>0.2</v>
      </c>
      <c r="H1275" s="9">
        <f t="shared" si="431"/>
        <v>6</v>
      </c>
      <c r="I1275" s="168"/>
      <c r="J1275" s="168"/>
      <c r="K1275" s="168"/>
      <c r="L1275" s="168"/>
      <c r="M1275" s="168"/>
    </row>
    <row r="1276" spans="1:13" x14ac:dyDescent="0.25">
      <c r="A1276" s="8" t="s">
        <v>67</v>
      </c>
      <c r="B1276" s="2">
        <v>2.4</v>
      </c>
      <c r="C1276" s="2">
        <f t="shared" si="427"/>
        <v>0.24</v>
      </c>
      <c r="D1276" s="2">
        <v>138</v>
      </c>
      <c r="E1276" s="2">
        <f t="shared" si="428"/>
        <v>33.119999999999997</v>
      </c>
      <c r="F1276" s="2">
        <f t="shared" si="429"/>
        <v>2.4</v>
      </c>
      <c r="G1276" s="2">
        <f t="shared" si="430"/>
        <v>0.24</v>
      </c>
      <c r="H1276" s="9">
        <f t="shared" si="431"/>
        <v>33.119999999999997</v>
      </c>
      <c r="I1276" s="168"/>
      <c r="J1276" s="168"/>
      <c r="K1276" s="168"/>
      <c r="L1276" s="168"/>
      <c r="M1276" s="168"/>
    </row>
    <row r="1277" spans="1:13" x14ac:dyDescent="0.25">
      <c r="A1277" s="8" t="s">
        <v>1</v>
      </c>
      <c r="B1277" s="2">
        <v>3</v>
      </c>
      <c r="C1277" s="2">
        <f t="shared" si="427"/>
        <v>0.30000000000000004</v>
      </c>
      <c r="D1277" s="2">
        <v>27</v>
      </c>
      <c r="E1277" s="2">
        <f t="shared" si="428"/>
        <v>8.1000000000000014</v>
      </c>
      <c r="F1277" s="2">
        <f t="shared" si="429"/>
        <v>3</v>
      </c>
      <c r="G1277" s="2">
        <f t="shared" si="430"/>
        <v>0.30000000000000004</v>
      </c>
      <c r="H1277" s="9">
        <f t="shared" si="431"/>
        <v>8.1000000000000014</v>
      </c>
      <c r="I1277" s="168"/>
      <c r="J1277" s="168"/>
      <c r="K1277" s="168"/>
      <c r="L1277" s="168"/>
      <c r="M1277" s="168"/>
    </row>
    <row r="1278" spans="1:13" x14ac:dyDescent="0.25">
      <c r="A1278" s="8" t="s">
        <v>157</v>
      </c>
      <c r="B1278" s="2">
        <v>3</v>
      </c>
      <c r="C1278" s="2">
        <f t="shared" si="427"/>
        <v>0.30000000000000004</v>
      </c>
      <c r="D1278" s="2">
        <v>132</v>
      </c>
      <c r="E1278" s="2">
        <f t="shared" si="428"/>
        <v>39.600000000000009</v>
      </c>
      <c r="F1278" s="2">
        <f t="shared" si="429"/>
        <v>3</v>
      </c>
      <c r="G1278" s="2">
        <f t="shared" si="430"/>
        <v>0.30000000000000004</v>
      </c>
      <c r="H1278" s="9">
        <f t="shared" si="431"/>
        <v>39.600000000000009</v>
      </c>
      <c r="I1278" s="168"/>
      <c r="J1278" s="168"/>
      <c r="K1278" s="168"/>
      <c r="L1278" s="168"/>
      <c r="M1278" s="168"/>
    </row>
    <row r="1279" spans="1:13" x14ac:dyDescent="0.25">
      <c r="A1279" s="8" t="s">
        <v>19</v>
      </c>
      <c r="B1279" s="2">
        <v>4</v>
      </c>
      <c r="C1279" s="2">
        <f t="shared" si="427"/>
        <v>0.4</v>
      </c>
      <c r="D1279" s="2">
        <v>72</v>
      </c>
      <c r="E1279" s="2">
        <f t="shared" si="428"/>
        <v>28.8</v>
      </c>
      <c r="F1279" s="2">
        <f t="shared" si="429"/>
        <v>4</v>
      </c>
      <c r="G1279" s="2">
        <f t="shared" si="430"/>
        <v>0.4</v>
      </c>
      <c r="H1279" s="9">
        <f t="shared" si="431"/>
        <v>28.8</v>
      </c>
      <c r="I1279" s="168"/>
      <c r="J1279" s="168"/>
      <c r="K1279" s="168"/>
      <c r="L1279" s="168"/>
      <c r="M1279" s="168"/>
    </row>
    <row r="1280" spans="1:13" x14ac:dyDescent="0.25">
      <c r="A1280" s="8" t="s">
        <v>25</v>
      </c>
      <c r="B1280" s="2">
        <v>0.7</v>
      </c>
      <c r="C1280" s="2">
        <f t="shared" si="427"/>
        <v>6.9999999999999993E-2</v>
      </c>
      <c r="D1280" s="2">
        <v>49</v>
      </c>
      <c r="E1280" s="2">
        <f t="shared" si="428"/>
        <v>3.4299999999999997</v>
      </c>
      <c r="F1280" s="2">
        <f t="shared" si="429"/>
        <v>0.7</v>
      </c>
      <c r="G1280" s="2">
        <f t="shared" si="430"/>
        <v>6.9999999999999993E-2</v>
      </c>
      <c r="H1280" s="9">
        <f t="shared" si="431"/>
        <v>3.4299999999999997</v>
      </c>
      <c r="I1280" s="168"/>
      <c r="J1280" s="168"/>
      <c r="K1280" s="168"/>
      <c r="L1280" s="168"/>
      <c r="M1280" s="168"/>
    </row>
    <row r="1281" spans="1:13" x14ac:dyDescent="0.25">
      <c r="A1281" s="8"/>
      <c r="B1281" s="2"/>
      <c r="C1281" s="2"/>
      <c r="D1281" s="2"/>
      <c r="E1281" s="2">
        <f>SUM(E1272:E1280)</f>
        <v>5219.8500000000013</v>
      </c>
      <c r="F1281" s="2"/>
      <c r="G1281" s="2"/>
      <c r="H1281" s="9">
        <f>SUM(H1272:H1280)</f>
        <v>5219.8500000000013</v>
      </c>
      <c r="I1281" s="168"/>
      <c r="J1281" s="168"/>
      <c r="K1281" s="168"/>
      <c r="L1281" s="168"/>
      <c r="M1281" s="168"/>
    </row>
    <row r="1282" spans="1:13" ht="15.75" thickBot="1" x14ac:dyDescent="0.3">
      <c r="A1282" s="12"/>
      <c r="B1282" s="13"/>
      <c r="C1282" s="13"/>
      <c r="D1282" s="13"/>
      <c r="E1282" s="41">
        <f>E1281/100</f>
        <v>52.19850000000001</v>
      </c>
      <c r="F1282" s="32"/>
      <c r="G1282" s="32"/>
      <c r="H1282" s="53">
        <f>H1281/100</f>
        <v>52.19850000000001</v>
      </c>
      <c r="I1282" s="168"/>
      <c r="J1282" s="168"/>
      <c r="K1282" s="168"/>
      <c r="L1282" s="168"/>
      <c r="M1282" s="168"/>
    </row>
    <row r="1283" spans="1:13" ht="15.75" thickBot="1" x14ac:dyDescent="0.3">
      <c r="A1283" s="207" t="s">
        <v>122</v>
      </c>
      <c r="B1283" s="11"/>
      <c r="C1283" s="11">
        <f>B1283*0.1</f>
        <v>0</v>
      </c>
      <c r="D1283" s="11">
        <v>150</v>
      </c>
      <c r="E1283" s="30">
        <f>D1283*C1283/100</f>
        <v>0</v>
      </c>
      <c r="F1283" s="11"/>
      <c r="G1283" s="11">
        <f>F1283*0.1</f>
        <v>0</v>
      </c>
      <c r="H1283" s="31">
        <f>G1283*D1283/100</f>
        <v>0</v>
      </c>
      <c r="I1283" s="168"/>
      <c r="J1283" s="168"/>
      <c r="K1283" s="168"/>
      <c r="L1283" s="168"/>
      <c r="M1283" s="168"/>
    </row>
    <row r="1284" spans="1:13" x14ac:dyDescent="0.25">
      <c r="A1284" s="87" t="s">
        <v>116</v>
      </c>
      <c r="B1284" s="35">
        <v>150</v>
      </c>
      <c r="C1284" s="35"/>
      <c r="D1284" s="35"/>
      <c r="E1284" s="35"/>
      <c r="F1284" s="35">
        <v>180</v>
      </c>
      <c r="G1284" s="29"/>
      <c r="H1284" s="61"/>
      <c r="I1284" s="168"/>
      <c r="J1284" s="168"/>
      <c r="K1284" s="168"/>
      <c r="L1284" s="168"/>
      <c r="M1284" s="168"/>
    </row>
    <row r="1285" spans="1:13" x14ac:dyDescent="0.25">
      <c r="A1285" s="8" t="s">
        <v>36</v>
      </c>
      <c r="B1285" s="2">
        <v>52.5</v>
      </c>
      <c r="C1285" s="2">
        <f>B1285*0.1</f>
        <v>5.25</v>
      </c>
      <c r="D1285" s="2">
        <v>59</v>
      </c>
      <c r="E1285" s="2">
        <f>D1285*C1285</f>
        <v>309.75</v>
      </c>
      <c r="F1285" s="2">
        <v>63</v>
      </c>
      <c r="G1285" s="2">
        <f>F1285*0.1</f>
        <v>6.3000000000000007</v>
      </c>
      <c r="H1285" s="9">
        <f>G1285*D1285</f>
        <v>371.70000000000005</v>
      </c>
      <c r="I1285" s="168"/>
      <c r="J1285" s="168"/>
      <c r="K1285" s="168"/>
      <c r="L1285" s="168"/>
      <c r="M1285" s="168"/>
    </row>
    <row r="1286" spans="1:13" x14ac:dyDescent="0.25">
      <c r="A1286" s="8" t="s">
        <v>68</v>
      </c>
      <c r="B1286" s="2">
        <v>5.3</v>
      </c>
      <c r="C1286" s="2">
        <f t="shared" ref="C1286:C1287" si="432">B1286*0.1</f>
        <v>0.53</v>
      </c>
      <c r="D1286" s="2">
        <v>620</v>
      </c>
      <c r="E1286" s="2">
        <f t="shared" ref="E1286:E1287" si="433">D1286*C1286</f>
        <v>328.6</v>
      </c>
      <c r="F1286" s="2">
        <v>6.3</v>
      </c>
      <c r="G1286" s="2">
        <f t="shared" ref="G1286:G1287" si="434">F1286*0.1</f>
        <v>0.63</v>
      </c>
      <c r="H1286" s="9">
        <f t="shared" ref="H1286:H1287" si="435">G1286*D1286</f>
        <v>390.6</v>
      </c>
      <c r="I1286" s="168"/>
      <c r="J1286" s="168"/>
      <c r="K1286" s="168"/>
      <c r="L1286" s="168"/>
      <c r="M1286" s="168"/>
    </row>
    <row r="1287" spans="1:13" x14ac:dyDescent="0.25">
      <c r="A1287" s="8" t="s">
        <v>1</v>
      </c>
      <c r="B1287" s="2">
        <v>2</v>
      </c>
      <c r="C1287" s="2">
        <f t="shared" si="432"/>
        <v>0.2</v>
      </c>
      <c r="D1287" s="2">
        <v>27</v>
      </c>
      <c r="E1287" s="2">
        <f t="shared" si="433"/>
        <v>5.4</v>
      </c>
      <c r="F1287" s="2">
        <v>3</v>
      </c>
      <c r="G1287" s="2">
        <f t="shared" si="434"/>
        <v>0.30000000000000004</v>
      </c>
      <c r="H1287" s="9">
        <f t="shared" si="435"/>
        <v>8.1000000000000014</v>
      </c>
      <c r="I1287" s="168"/>
      <c r="J1287" s="168"/>
      <c r="K1287" s="168"/>
      <c r="L1287" s="168"/>
      <c r="M1287" s="168"/>
    </row>
    <row r="1288" spans="1:13" x14ac:dyDescent="0.25">
      <c r="A1288" s="8"/>
      <c r="B1288" s="2"/>
      <c r="C1288" s="2"/>
      <c r="D1288" s="2"/>
      <c r="E1288" s="2">
        <f>SUM(E1285:E1287)</f>
        <v>643.75</v>
      </c>
      <c r="F1288" s="2"/>
      <c r="G1288" s="2"/>
      <c r="H1288" s="9">
        <f>SUM(H1285:H1287)</f>
        <v>770.40000000000009</v>
      </c>
      <c r="I1288" s="168"/>
      <c r="J1288" s="168"/>
      <c r="K1288" s="168"/>
      <c r="L1288" s="168"/>
      <c r="M1288" s="168"/>
    </row>
    <row r="1289" spans="1:13" ht="15.75" thickBot="1" x14ac:dyDescent="0.3">
      <c r="A1289" s="12"/>
      <c r="B1289" s="13"/>
      <c r="C1289" s="13"/>
      <c r="D1289" s="13"/>
      <c r="E1289" s="41">
        <f>E1288/100</f>
        <v>6.4375</v>
      </c>
      <c r="F1289" s="32"/>
      <c r="G1289" s="32"/>
      <c r="H1289" s="53">
        <f>H1288/100</f>
        <v>7.7040000000000006</v>
      </c>
      <c r="I1289" s="168"/>
      <c r="J1289" s="168"/>
      <c r="K1289" s="168"/>
      <c r="L1289" s="168"/>
      <c r="M1289" s="168"/>
    </row>
    <row r="1290" spans="1:13" x14ac:dyDescent="0.25">
      <c r="A1290" s="23" t="s">
        <v>220</v>
      </c>
      <c r="B1290" s="22">
        <v>20</v>
      </c>
      <c r="C1290" s="79">
        <v>2</v>
      </c>
      <c r="D1290" s="79">
        <v>170</v>
      </c>
      <c r="E1290" s="79">
        <f>C1290*D1290</f>
        <v>340</v>
      </c>
      <c r="F1290" s="79">
        <v>30</v>
      </c>
      <c r="G1290" s="79">
        <f>F1290*0.1</f>
        <v>3</v>
      </c>
      <c r="H1290" s="120">
        <f>G1290*D1290</f>
        <v>510</v>
      </c>
      <c r="I1290" s="168"/>
      <c r="J1290" s="168"/>
      <c r="K1290" s="168"/>
      <c r="L1290" s="168"/>
      <c r="M1290" s="168"/>
    </row>
    <row r="1291" spans="1:13" ht="15.75" thickBot="1" x14ac:dyDescent="0.3">
      <c r="A1291" s="76"/>
      <c r="B1291" s="75"/>
      <c r="C1291" s="75"/>
      <c r="D1291" s="75"/>
      <c r="E1291" s="75">
        <f>E1290/100</f>
        <v>3.4</v>
      </c>
      <c r="F1291" s="75"/>
      <c r="G1291" s="74"/>
      <c r="H1291" s="116">
        <f>H1290/100</f>
        <v>5.0999999999999996</v>
      </c>
      <c r="I1291" s="168"/>
      <c r="J1291" s="168"/>
      <c r="K1291" s="168"/>
      <c r="L1291" s="168"/>
      <c r="M1291" s="168"/>
    </row>
    <row r="1292" spans="1:13" x14ac:dyDescent="0.25">
      <c r="A1292" s="5" t="s">
        <v>55</v>
      </c>
      <c r="B1292" s="37">
        <v>30</v>
      </c>
      <c r="C1292" s="6">
        <f>B1292*0.1</f>
        <v>3</v>
      </c>
      <c r="D1292" s="6">
        <v>62</v>
      </c>
      <c r="E1292" s="37">
        <f>D1292*C1292/100</f>
        <v>1.86</v>
      </c>
      <c r="F1292" s="37">
        <v>40</v>
      </c>
      <c r="G1292" s="6">
        <f>F1292*0.1</f>
        <v>4</v>
      </c>
      <c r="H1292" s="38">
        <f>G1292*D1292/100</f>
        <v>2.48</v>
      </c>
      <c r="I1292" s="168"/>
      <c r="J1292" s="168"/>
      <c r="K1292" s="168"/>
      <c r="L1292" s="168"/>
      <c r="M1292" s="168"/>
    </row>
    <row r="1293" spans="1:13" x14ac:dyDescent="0.25">
      <c r="A1293" s="28" t="s">
        <v>155</v>
      </c>
      <c r="B1293" s="35">
        <v>200</v>
      </c>
      <c r="C1293" s="35"/>
      <c r="D1293" s="35"/>
      <c r="E1293" s="35"/>
      <c r="F1293" s="35">
        <v>200</v>
      </c>
      <c r="G1293" s="29"/>
      <c r="H1293" s="61"/>
      <c r="I1293" s="168"/>
      <c r="J1293" s="168"/>
      <c r="K1293" s="168"/>
      <c r="L1293" s="168"/>
      <c r="M1293" s="168"/>
    </row>
    <row r="1294" spans="1:13" x14ac:dyDescent="0.25">
      <c r="A1294" s="8" t="s">
        <v>134</v>
      </c>
      <c r="B1294" s="2">
        <v>1</v>
      </c>
      <c r="C1294" s="2">
        <f>B1294*0.1</f>
        <v>0.1</v>
      </c>
      <c r="D1294" s="2">
        <v>650</v>
      </c>
      <c r="E1294" s="2">
        <f>D1294*C1294</f>
        <v>65</v>
      </c>
      <c r="F1294" s="2">
        <f>B1294</f>
        <v>1</v>
      </c>
      <c r="G1294" s="2">
        <f>F1294*0.1</f>
        <v>0.1</v>
      </c>
      <c r="H1294" s="9">
        <f>G1294*D1294</f>
        <v>65</v>
      </c>
      <c r="I1294" s="168"/>
      <c r="J1294" s="168"/>
      <c r="K1294" s="168"/>
      <c r="L1294" s="168"/>
      <c r="M1294" s="168"/>
    </row>
    <row r="1295" spans="1:13" x14ac:dyDescent="0.25">
      <c r="A1295" s="8" t="s">
        <v>28</v>
      </c>
      <c r="B1295" s="2">
        <v>7</v>
      </c>
      <c r="C1295" s="2">
        <f t="shared" ref="C1295:C1296" si="436">B1295*0.1</f>
        <v>0.70000000000000007</v>
      </c>
      <c r="D1295" s="2">
        <v>179</v>
      </c>
      <c r="E1295" s="2">
        <f t="shared" ref="E1295:E1296" si="437">D1295*C1295</f>
        <v>125.30000000000001</v>
      </c>
      <c r="F1295" s="2">
        <f t="shared" ref="F1295:F1296" si="438">B1295</f>
        <v>7</v>
      </c>
      <c r="G1295" s="2">
        <f t="shared" ref="G1295:G1296" si="439">F1295*0.1</f>
        <v>0.70000000000000007</v>
      </c>
      <c r="H1295" s="9">
        <f t="shared" ref="H1295:H1296" si="440">G1295*D1295</f>
        <v>125.30000000000001</v>
      </c>
      <c r="I1295" s="168"/>
      <c r="J1295" s="168"/>
      <c r="K1295" s="168"/>
      <c r="L1295" s="168"/>
      <c r="M1295" s="168"/>
    </row>
    <row r="1296" spans="1:13" x14ac:dyDescent="0.25">
      <c r="A1296" s="8" t="s">
        <v>2</v>
      </c>
      <c r="B1296" s="2">
        <v>11</v>
      </c>
      <c r="C1296" s="2">
        <f t="shared" si="436"/>
        <v>1.1000000000000001</v>
      </c>
      <c r="D1296" s="2">
        <v>85.8</v>
      </c>
      <c r="E1296" s="2">
        <f t="shared" si="437"/>
        <v>94.38000000000001</v>
      </c>
      <c r="F1296" s="2">
        <f t="shared" si="438"/>
        <v>11</v>
      </c>
      <c r="G1296" s="2">
        <f t="shared" si="439"/>
        <v>1.1000000000000001</v>
      </c>
      <c r="H1296" s="9">
        <f t="shared" si="440"/>
        <v>94.38000000000001</v>
      </c>
      <c r="I1296" s="168"/>
      <c r="J1296" s="168"/>
      <c r="K1296" s="168"/>
      <c r="L1296" s="168"/>
      <c r="M1296" s="168"/>
    </row>
    <row r="1297" spans="1:13" ht="15.75" thickBot="1" x14ac:dyDescent="0.3">
      <c r="A1297" s="4"/>
      <c r="B1297" s="4"/>
      <c r="C1297" s="4"/>
      <c r="D1297" s="22"/>
      <c r="E1297" s="79">
        <f>E1294+E1295+E1296</f>
        <v>284.68</v>
      </c>
      <c r="F1297" s="79"/>
      <c r="G1297" s="79"/>
      <c r="H1297" s="79">
        <f>SUM(H1294:H1296)</f>
        <v>284.68</v>
      </c>
      <c r="I1297" s="168"/>
      <c r="J1297" s="168"/>
      <c r="K1297" s="168"/>
      <c r="L1297" s="168"/>
      <c r="M1297" s="168"/>
    </row>
    <row r="1298" spans="1:13" ht="15.75" thickBot="1" x14ac:dyDescent="0.3">
      <c r="A1298" s="51"/>
      <c r="B1298" s="50"/>
      <c r="C1298" s="50"/>
      <c r="D1298" s="50"/>
      <c r="E1298" s="50">
        <f>E1297/100</f>
        <v>2.8468</v>
      </c>
      <c r="F1298" s="50"/>
      <c r="G1298" s="50"/>
      <c r="H1298" s="52">
        <f>H1297/100</f>
        <v>2.8468</v>
      </c>
      <c r="I1298" s="168"/>
      <c r="J1298" s="168"/>
      <c r="K1298" s="168"/>
      <c r="L1298" s="168"/>
      <c r="M1298" s="168"/>
    </row>
    <row r="1299" spans="1:13" ht="15.75" thickBot="1" x14ac:dyDescent="0.3">
      <c r="A1299" s="51" t="s">
        <v>50</v>
      </c>
      <c r="B1299" s="49"/>
      <c r="C1299" s="49"/>
      <c r="D1299" s="49"/>
      <c r="E1299" s="97">
        <f>E1298*E1292+E1291+E1289+E1282+E1283</f>
        <v>67.33104800000001</v>
      </c>
      <c r="F1299" s="49"/>
      <c r="G1299" s="49"/>
      <c r="H1299" s="95">
        <f>H1298+H1292+H1291+H1289+H1282+H1283</f>
        <v>70.329300000000018</v>
      </c>
      <c r="I1299" s="168"/>
      <c r="J1299" s="168"/>
      <c r="K1299" s="168"/>
      <c r="L1299" s="168"/>
      <c r="M1299" s="168"/>
    </row>
    <row r="1300" spans="1:13" x14ac:dyDescent="0.25">
      <c r="A1300" s="362" t="s">
        <v>16</v>
      </c>
      <c r="B1300" s="363" t="s">
        <v>86</v>
      </c>
      <c r="C1300" s="363"/>
      <c r="D1300" s="363"/>
      <c r="E1300" s="363"/>
      <c r="F1300" s="363" t="s">
        <v>85</v>
      </c>
      <c r="G1300" s="363"/>
      <c r="H1300" s="364"/>
      <c r="I1300" s="168"/>
      <c r="J1300" s="168"/>
      <c r="K1300" s="168"/>
      <c r="L1300" s="168"/>
      <c r="M1300" s="168"/>
    </row>
    <row r="1301" spans="1:13" ht="30.75" thickBot="1" x14ac:dyDescent="0.3">
      <c r="A1301" s="359"/>
      <c r="B1301" s="16" t="s">
        <v>73</v>
      </c>
      <c r="C1301" s="44" t="s">
        <v>5</v>
      </c>
      <c r="D1301" s="44" t="s">
        <v>6</v>
      </c>
      <c r="E1301" s="44" t="s">
        <v>13</v>
      </c>
      <c r="F1301" s="16" t="s">
        <v>73</v>
      </c>
      <c r="G1301" s="44" t="s">
        <v>14</v>
      </c>
      <c r="H1301" s="45" t="s">
        <v>13</v>
      </c>
      <c r="I1301" s="168"/>
      <c r="J1301" s="168"/>
      <c r="K1301" s="168"/>
      <c r="L1301" s="168"/>
    </row>
    <row r="1302" spans="1:13" x14ac:dyDescent="0.25">
      <c r="A1302" s="5" t="s">
        <v>33</v>
      </c>
      <c r="B1302" s="37">
        <v>60</v>
      </c>
      <c r="C1302" s="37"/>
      <c r="D1302" s="37"/>
      <c r="E1302" s="37"/>
      <c r="F1302" s="37">
        <v>100</v>
      </c>
      <c r="G1302" s="6"/>
      <c r="H1302" s="7"/>
      <c r="I1302" s="168"/>
      <c r="J1302" s="168"/>
      <c r="K1302" s="168"/>
      <c r="L1302" s="168"/>
    </row>
    <row r="1303" spans="1:13" x14ac:dyDescent="0.25">
      <c r="A1303" s="8" t="s">
        <v>20</v>
      </c>
      <c r="B1303" s="2">
        <v>98</v>
      </c>
      <c r="C1303" s="2">
        <f>B1303*0.1</f>
        <v>9.8000000000000007</v>
      </c>
      <c r="D1303" s="2">
        <v>69</v>
      </c>
      <c r="E1303" s="2">
        <f>D1303*C1303</f>
        <v>676.2</v>
      </c>
      <c r="F1303" s="2">
        <v>163.80000000000001</v>
      </c>
      <c r="G1303" s="2">
        <f>F1303*0.1</f>
        <v>16.380000000000003</v>
      </c>
      <c r="H1303" s="9">
        <f>G1303*D1303</f>
        <v>1130.2200000000003</v>
      </c>
      <c r="I1303" s="168"/>
      <c r="J1303" s="168"/>
      <c r="K1303" s="168"/>
      <c r="L1303" s="168"/>
    </row>
    <row r="1304" spans="1:13" x14ac:dyDescent="0.25">
      <c r="A1304" s="8" t="s">
        <v>25</v>
      </c>
      <c r="B1304" s="2">
        <v>2.5</v>
      </c>
      <c r="C1304" s="2">
        <f t="shared" ref="C1304:C1306" si="441">B1304*0.1</f>
        <v>0.25</v>
      </c>
      <c r="D1304" s="2">
        <v>49</v>
      </c>
      <c r="E1304" s="2">
        <f t="shared" ref="E1304:E1306" si="442">D1304*C1304</f>
        <v>12.25</v>
      </c>
      <c r="F1304" s="2">
        <v>2.5</v>
      </c>
      <c r="G1304" s="2">
        <f t="shared" ref="G1304:G1306" si="443">F1304*0.1</f>
        <v>0.25</v>
      </c>
      <c r="H1304" s="9">
        <f t="shared" ref="H1304:H1306" si="444">G1304*D1304</f>
        <v>12.25</v>
      </c>
      <c r="I1304" s="168"/>
      <c r="J1304" s="168"/>
      <c r="K1304" s="168"/>
      <c r="L1304" s="168"/>
    </row>
    <row r="1305" spans="1:13" x14ac:dyDescent="0.25">
      <c r="A1305" s="8" t="s">
        <v>67</v>
      </c>
      <c r="B1305" s="2">
        <v>3</v>
      </c>
      <c r="C1305" s="2">
        <f t="shared" si="441"/>
        <v>0.30000000000000004</v>
      </c>
      <c r="D1305" s="2">
        <v>138</v>
      </c>
      <c r="E1305" s="2">
        <f t="shared" si="442"/>
        <v>41.400000000000006</v>
      </c>
      <c r="F1305" s="2">
        <v>4</v>
      </c>
      <c r="G1305" s="2">
        <f t="shared" si="443"/>
        <v>0.4</v>
      </c>
      <c r="H1305" s="9">
        <f t="shared" si="444"/>
        <v>55.2</v>
      </c>
      <c r="I1305" s="168"/>
      <c r="J1305" s="168"/>
      <c r="K1305" s="168"/>
      <c r="L1305" s="168"/>
    </row>
    <row r="1306" spans="1:13" x14ac:dyDescent="0.25">
      <c r="A1306" s="8" t="s">
        <v>1</v>
      </c>
      <c r="B1306" s="2">
        <v>2</v>
      </c>
      <c r="C1306" s="2">
        <f t="shared" si="441"/>
        <v>0.2</v>
      </c>
      <c r="D1306" s="2">
        <v>27</v>
      </c>
      <c r="E1306" s="2">
        <f t="shared" si="442"/>
        <v>5.4</v>
      </c>
      <c r="F1306" s="2">
        <v>2</v>
      </c>
      <c r="G1306" s="2">
        <f t="shared" si="443"/>
        <v>0.2</v>
      </c>
      <c r="H1306" s="9">
        <f t="shared" si="444"/>
        <v>5.4</v>
      </c>
      <c r="I1306" s="168"/>
      <c r="J1306" s="168"/>
      <c r="K1306" s="168"/>
      <c r="L1306" s="168"/>
    </row>
    <row r="1307" spans="1:13" ht="15.75" thickBot="1" x14ac:dyDescent="0.3">
      <c r="A1307" s="12"/>
      <c r="B1307" s="13"/>
      <c r="C1307" s="13"/>
      <c r="D1307" s="13"/>
      <c r="E1307" s="32">
        <f>SUM(E1303:E1306)</f>
        <v>735.25</v>
      </c>
      <c r="F1307" s="13"/>
      <c r="G1307" s="13"/>
      <c r="H1307" s="33">
        <f>SUM(H1303:H1306)</f>
        <v>1203.0700000000004</v>
      </c>
      <c r="I1307" s="168"/>
      <c r="J1307" s="168"/>
      <c r="K1307" s="168"/>
      <c r="L1307" s="168"/>
    </row>
    <row r="1308" spans="1:13" ht="15.75" thickBot="1" x14ac:dyDescent="0.3">
      <c r="A1308" s="12"/>
      <c r="B1308" s="13"/>
      <c r="C1308" s="13"/>
      <c r="D1308" s="13"/>
      <c r="E1308" s="32">
        <f>E1307/100</f>
        <v>7.3525</v>
      </c>
      <c r="F1308" s="13"/>
      <c r="G1308" s="13"/>
      <c r="H1308" s="33">
        <f>H1307/100</f>
        <v>12.030700000000003</v>
      </c>
      <c r="I1308" s="168"/>
      <c r="J1308" s="168"/>
      <c r="K1308" s="168"/>
      <c r="L1308" s="168"/>
    </row>
    <row r="1309" spans="1:13" ht="50.25" customHeight="1" x14ac:dyDescent="0.25">
      <c r="A1309" s="46" t="s">
        <v>90</v>
      </c>
      <c r="B1309" s="37">
        <v>250</v>
      </c>
      <c r="C1309" s="37"/>
      <c r="D1309" s="37"/>
      <c r="E1309" s="37"/>
      <c r="F1309" s="37">
        <v>250</v>
      </c>
      <c r="G1309" s="6"/>
      <c r="H1309" s="7"/>
      <c r="I1309" s="168"/>
      <c r="J1309" s="168"/>
      <c r="K1309" s="168"/>
      <c r="L1309" s="168"/>
    </row>
    <row r="1310" spans="1:13" x14ac:dyDescent="0.25">
      <c r="A1310" s="8" t="s">
        <v>18</v>
      </c>
      <c r="B1310" s="2">
        <v>150.30000000000001</v>
      </c>
      <c r="C1310" s="2">
        <v>15</v>
      </c>
      <c r="D1310" s="2">
        <v>49</v>
      </c>
      <c r="E1310" s="2">
        <f>D1310*C1310</f>
        <v>735</v>
      </c>
      <c r="F1310" s="2">
        <v>150.30000000000001</v>
      </c>
      <c r="G1310" s="2">
        <v>15</v>
      </c>
      <c r="H1310" s="9">
        <f>G1310*D1310</f>
        <v>735</v>
      </c>
      <c r="I1310" s="168"/>
      <c r="J1310" s="168"/>
      <c r="K1310" s="168"/>
      <c r="L1310" s="168"/>
    </row>
    <row r="1311" spans="1:13" x14ac:dyDescent="0.25">
      <c r="A1311" s="8" t="s">
        <v>3</v>
      </c>
      <c r="B1311" s="2">
        <v>9</v>
      </c>
      <c r="C1311" s="2">
        <v>0.9</v>
      </c>
      <c r="D1311" s="2">
        <v>102</v>
      </c>
      <c r="E1311" s="2">
        <f t="shared" ref="E1311:E1316" si="445">D1311*C1311</f>
        <v>91.8</v>
      </c>
      <c r="F1311" s="2">
        <v>9</v>
      </c>
      <c r="G1311" s="2">
        <v>0.9</v>
      </c>
      <c r="H1311" s="9">
        <f t="shared" ref="H1311:H1316" si="446">G1311*D1311</f>
        <v>91.8</v>
      </c>
      <c r="I1311" s="168"/>
      <c r="J1311" s="168"/>
      <c r="K1311" s="168"/>
      <c r="L1311" s="168"/>
    </row>
    <row r="1312" spans="1:13" x14ac:dyDescent="0.25">
      <c r="A1312" s="8" t="s">
        <v>25</v>
      </c>
      <c r="B1312" s="2">
        <v>13.7</v>
      </c>
      <c r="C1312" s="2">
        <v>1.4</v>
      </c>
      <c r="D1312" s="2">
        <v>49</v>
      </c>
      <c r="E1312" s="2">
        <f t="shared" si="445"/>
        <v>68.599999999999994</v>
      </c>
      <c r="F1312" s="2">
        <v>13.7</v>
      </c>
      <c r="G1312" s="2">
        <v>1.4</v>
      </c>
      <c r="H1312" s="9">
        <f t="shared" si="446"/>
        <v>68.599999999999994</v>
      </c>
      <c r="I1312" s="168"/>
      <c r="J1312" s="168"/>
      <c r="K1312" s="168"/>
      <c r="L1312" s="168"/>
    </row>
    <row r="1313" spans="1:12" x14ac:dyDescent="0.25">
      <c r="A1313" s="8" t="s">
        <v>19</v>
      </c>
      <c r="B1313" s="2">
        <v>15</v>
      </c>
      <c r="C1313" s="2">
        <v>1.5</v>
      </c>
      <c r="D1313" s="2">
        <v>72</v>
      </c>
      <c r="E1313" s="2">
        <f t="shared" si="445"/>
        <v>108</v>
      </c>
      <c r="F1313" s="2">
        <v>15</v>
      </c>
      <c r="G1313" s="2">
        <v>1.5</v>
      </c>
      <c r="H1313" s="9">
        <f t="shared" si="446"/>
        <v>108</v>
      </c>
      <c r="I1313" s="168"/>
      <c r="J1313" s="168"/>
      <c r="K1313" s="168"/>
      <c r="L1313" s="168"/>
    </row>
    <row r="1314" spans="1:12" x14ac:dyDescent="0.25">
      <c r="A1314" s="8" t="s">
        <v>98</v>
      </c>
      <c r="B1314" s="2">
        <v>26</v>
      </c>
      <c r="C1314" s="2">
        <v>2.6</v>
      </c>
      <c r="D1314" s="2">
        <v>630</v>
      </c>
      <c r="E1314" s="2">
        <f t="shared" si="445"/>
        <v>1638</v>
      </c>
      <c r="F1314" s="2">
        <v>26</v>
      </c>
      <c r="G1314" s="2">
        <v>2.6</v>
      </c>
      <c r="H1314" s="9">
        <f t="shared" si="446"/>
        <v>1638</v>
      </c>
      <c r="I1314" s="168"/>
      <c r="J1314" s="168"/>
      <c r="K1314" s="168"/>
      <c r="L1314" s="168"/>
    </row>
    <row r="1315" spans="1:12" x14ac:dyDescent="0.25">
      <c r="A1315" s="8" t="s">
        <v>67</v>
      </c>
      <c r="B1315" s="2">
        <v>3</v>
      </c>
      <c r="C1315" s="2">
        <v>0.3</v>
      </c>
      <c r="D1315" s="2">
        <v>138</v>
      </c>
      <c r="E1315" s="2">
        <f t="shared" si="445"/>
        <v>41.4</v>
      </c>
      <c r="F1315" s="2">
        <v>3</v>
      </c>
      <c r="G1315" s="2">
        <v>0.3</v>
      </c>
      <c r="H1315" s="9">
        <f t="shared" si="446"/>
        <v>41.4</v>
      </c>
      <c r="I1315" s="168"/>
      <c r="J1315" s="168"/>
      <c r="K1315" s="168"/>
      <c r="L1315" s="168"/>
    </row>
    <row r="1316" spans="1:12" x14ac:dyDescent="0.25">
      <c r="A1316" s="8" t="s">
        <v>1</v>
      </c>
      <c r="B1316" s="2">
        <v>2</v>
      </c>
      <c r="C1316" s="2">
        <v>0.2</v>
      </c>
      <c r="D1316" s="2">
        <v>27</v>
      </c>
      <c r="E1316" s="2">
        <f t="shared" si="445"/>
        <v>5.4</v>
      </c>
      <c r="F1316" s="2">
        <v>2</v>
      </c>
      <c r="G1316" s="2">
        <v>0.2</v>
      </c>
      <c r="H1316" s="9">
        <f t="shared" si="446"/>
        <v>5.4</v>
      </c>
      <c r="I1316" s="168"/>
      <c r="J1316" s="168"/>
      <c r="K1316" s="168"/>
      <c r="L1316" s="168"/>
    </row>
    <row r="1317" spans="1:12" x14ac:dyDescent="0.25">
      <c r="A1317" s="8"/>
      <c r="B1317" s="2"/>
      <c r="C1317" s="2"/>
      <c r="D1317" s="2"/>
      <c r="E1317" s="2">
        <f>SUM(E1310:E1316)</f>
        <v>2688.2000000000003</v>
      </c>
      <c r="F1317" s="2"/>
      <c r="G1317" s="2"/>
      <c r="H1317" s="9">
        <f>SUM(H1310:H1316)</f>
        <v>2688.2000000000003</v>
      </c>
      <c r="I1317" s="168"/>
      <c r="J1317" s="168"/>
      <c r="K1317" s="168"/>
      <c r="L1317" s="168"/>
    </row>
    <row r="1318" spans="1:12" ht="15.75" thickBot="1" x14ac:dyDescent="0.3">
      <c r="A1318" s="8"/>
      <c r="B1318" s="2"/>
      <c r="C1318" s="2"/>
      <c r="D1318" s="2"/>
      <c r="E1318" s="2">
        <f>E1317/100</f>
        <v>26.882000000000001</v>
      </c>
      <c r="F1318" s="2"/>
      <c r="G1318" s="2"/>
      <c r="H1318" s="9">
        <f>H1317/100</f>
        <v>26.882000000000001</v>
      </c>
      <c r="I1318" s="168"/>
      <c r="J1318" s="168"/>
      <c r="K1318" s="168"/>
      <c r="L1318" s="168"/>
    </row>
    <row r="1319" spans="1:12" x14ac:dyDescent="0.25">
      <c r="A1319" s="5" t="s">
        <v>187</v>
      </c>
      <c r="B1319" s="37">
        <v>200</v>
      </c>
      <c r="C1319" s="37"/>
      <c r="D1319" s="37"/>
      <c r="E1319" s="37"/>
      <c r="F1319" s="37">
        <v>250</v>
      </c>
      <c r="G1319" s="6"/>
      <c r="H1319" s="7"/>
      <c r="I1319" s="168"/>
      <c r="J1319" s="168"/>
      <c r="K1319" s="168"/>
      <c r="L1319" s="168"/>
    </row>
    <row r="1320" spans="1:12" x14ac:dyDescent="0.25">
      <c r="A1320" s="8" t="s">
        <v>234</v>
      </c>
      <c r="B1320" s="2">
        <v>70</v>
      </c>
      <c r="C1320" s="2">
        <f>B1320*0.1</f>
        <v>7</v>
      </c>
      <c r="D1320" s="2">
        <v>530</v>
      </c>
      <c r="E1320" s="2">
        <f>D1320*C1320</f>
        <v>3710</v>
      </c>
      <c r="F1320" s="2">
        <v>87</v>
      </c>
      <c r="G1320" s="2">
        <v>8.6999999999999993</v>
      </c>
      <c r="H1320" s="9">
        <f>G1320*D1320</f>
        <v>4611</v>
      </c>
      <c r="I1320" s="168"/>
      <c r="J1320" s="168"/>
      <c r="K1320" s="168"/>
      <c r="L1320" s="168"/>
    </row>
    <row r="1321" spans="1:12" x14ac:dyDescent="0.25">
      <c r="A1321" s="8" t="s">
        <v>67</v>
      </c>
      <c r="B1321" s="2">
        <v>6</v>
      </c>
      <c r="C1321" s="2">
        <f t="shared" ref="C1321:C1325" si="447">B1321*0.1</f>
        <v>0.60000000000000009</v>
      </c>
      <c r="D1321" s="2">
        <v>138</v>
      </c>
      <c r="E1321" s="2">
        <f t="shared" ref="E1321:E1325" si="448">D1321*C1321</f>
        <v>82.800000000000011</v>
      </c>
      <c r="F1321" s="2">
        <v>8</v>
      </c>
      <c r="G1321" s="2">
        <v>0.8</v>
      </c>
      <c r="H1321" s="9">
        <f t="shared" ref="H1321:H1325" si="449">G1321*D1321</f>
        <v>110.4</v>
      </c>
      <c r="I1321" s="168"/>
      <c r="J1321" s="168"/>
      <c r="K1321" s="168"/>
      <c r="L1321" s="168"/>
    </row>
    <row r="1322" spans="1:12" x14ac:dyDescent="0.25">
      <c r="A1322" s="8" t="s">
        <v>18</v>
      </c>
      <c r="B1322" s="2">
        <v>214</v>
      </c>
      <c r="C1322" s="2">
        <f t="shared" si="447"/>
        <v>21.400000000000002</v>
      </c>
      <c r="D1322" s="2">
        <v>49</v>
      </c>
      <c r="E1322" s="2">
        <f t="shared" si="448"/>
        <v>1048.6000000000001</v>
      </c>
      <c r="F1322" s="2">
        <v>267.2</v>
      </c>
      <c r="G1322" s="2">
        <v>26.72</v>
      </c>
      <c r="H1322" s="9">
        <f t="shared" si="449"/>
        <v>1309.28</v>
      </c>
      <c r="I1322" s="168"/>
      <c r="J1322" s="168"/>
      <c r="K1322" s="168"/>
      <c r="L1322" s="168"/>
    </row>
    <row r="1323" spans="1:12" x14ac:dyDescent="0.25">
      <c r="A1323" s="8" t="s">
        <v>25</v>
      </c>
      <c r="B1323" s="2">
        <v>20</v>
      </c>
      <c r="C1323" s="2">
        <f t="shared" si="447"/>
        <v>2</v>
      </c>
      <c r="D1323" s="2">
        <v>49</v>
      </c>
      <c r="E1323" s="2">
        <f t="shared" si="448"/>
        <v>98</v>
      </c>
      <c r="F1323" s="2">
        <v>25</v>
      </c>
      <c r="G1323" s="2">
        <v>2.5</v>
      </c>
      <c r="H1323" s="9">
        <f t="shared" si="449"/>
        <v>122.5</v>
      </c>
      <c r="I1323" s="168"/>
      <c r="J1323" s="168"/>
      <c r="K1323" s="168"/>
      <c r="L1323" s="168"/>
    </row>
    <row r="1324" spans="1:12" x14ac:dyDescent="0.25">
      <c r="A1324" s="8" t="s">
        <v>1</v>
      </c>
      <c r="B1324" s="2">
        <v>1</v>
      </c>
      <c r="C1324" s="2">
        <f t="shared" si="447"/>
        <v>0.1</v>
      </c>
      <c r="D1324" s="2">
        <v>27</v>
      </c>
      <c r="E1324" s="2">
        <f t="shared" si="448"/>
        <v>2.7</v>
      </c>
      <c r="F1324" s="2">
        <v>3</v>
      </c>
      <c r="G1324" s="2">
        <v>0.3</v>
      </c>
      <c r="H1324" s="9">
        <f t="shared" si="449"/>
        <v>8.1</v>
      </c>
      <c r="I1324" s="168"/>
      <c r="J1324" s="168"/>
      <c r="K1324" s="168"/>
      <c r="L1324" s="168"/>
    </row>
    <row r="1325" spans="1:12" x14ac:dyDescent="0.25">
      <c r="A1325" s="8" t="s">
        <v>71</v>
      </c>
      <c r="B1325" s="2">
        <v>10</v>
      </c>
      <c r="C1325" s="2">
        <f t="shared" si="447"/>
        <v>1</v>
      </c>
      <c r="D1325" s="2">
        <v>132</v>
      </c>
      <c r="E1325" s="2">
        <f t="shared" si="448"/>
        <v>132</v>
      </c>
      <c r="F1325" s="2">
        <v>12</v>
      </c>
      <c r="G1325" s="2">
        <v>1.2</v>
      </c>
      <c r="H1325" s="9">
        <f t="shared" si="449"/>
        <v>158.4</v>
      </c>
      <c r="I1325" s="168"/>
      <c r="J1325" s="168"/>
      <c r="K1325" s="168"/>
      <c r="L1325" s="168"/>
    </row>
    <row r="1326" spans="1:12" x14ac:dyDescent="0.25">
      <c r="A1326" s="8"/>
      <c r="B1326" s="2"/>
      <c r="C1326" s="2"/>
      <c r="D1326" s="2"/>
      <c r="E1326" s="2">
        <f>SUM(E1320:E1325)</f>
        <v>5074.1000000000004</v>
      </c>
      <c r="F1326" s="2">
        <v>0</v>
      </c>
      <c r="G1326" s="2"/>
      <c r="H1326" s="9">
        <f>SUM(H1320:H1325)</f>
        <v>6319.6799999999994</v>
      </c>
      <c r="I1326" s="168"/>
      <c r="J1326" s="168"/>
      <c r="K1326" s="168"/>
      <c r="L1326" s="168"/>
    </row>
    <row r="1327" spans="1:12" x14ac:dyDescent="0.25">
      <c r="A1327" s="14"/>
      <c r="B1327" s="4"/>
      <c r="C1327" s="4"/>
      <c r="D1327" s="4"/>
      <c r="E1327" s="4">
        <f>E1326/100</f>
        <v>50.741000000000007</v>
      </c>
      <c r="F1327" s="4"/>
      <c r="G1327" s="4"/>
      <c r="H1327" s="15">
        <f>H1326/100</f>
        <v>63.196799999999996</v>
      </c>
      <c r="I1327" s="168"/>
      <c r="J1327" s="168"/>
      <c r="K1327" s="168"/>
      <c r="L1327" s="168"/>
    </row>
    <row r="1328" spans="1:12" x14ac:dyDescent="0.25">
      <c r="A1328" s="28" t="s">
        <v>55</v>
      </c>
      <c r="B1328" s="35">
        <v>50</v>
      </c>
      <c r="C1328" s="29">
        <v>5</v>
      </c>
      <c r="D1328" s="29">
        <v>62</v>
      </c>
      <c r="E1328" s="35">
        <f>D1328*C1328/100</f>
        <v>3.1</v>
      </c>
      <c r="F1328" s="35">
        <v>50</v>
      </c>
      <c r="G1328" s="29">
        <v>5</v>
      </c>
      <c r="H1328" s="36">
        <f>G1328*D1328/100</f>
        <v>3.1</v>
      </c>
      <c r="I1328" s="168"/>
      <c r="J1328" s="168"/>
      <c r="K1328" s="168"/>
      <c r="L1328" s="168"/>
    </row>
    <row r="1329" spans="1:12" ht="15.75" thickBot="1" x14ac:dyDescent="0.3">
      <c r="A1329" s="23" t="s">
        <v>56</v>
      </c>
      <c r="B1329" s="4">
        <v>20</v>
      </c>
      <c r="C1329" s="4">
        <v>2</v>
      </c>
      <c r="D1329" s="4">
        <v>117</v>
      </c>
      <c r="E1329" s="35">
        <f>D1329*C1329/100</f>
        <v>2.34</v>
      </c>
      <c r="F1329" s="22">
        <v>20</v>
      </c>
      <c r="G1329" s="4">
        <v>2</v>
      </c>
      <c r="H1329" s="36">
        <f>G1329*D1329/100</f>
        <v>2.34</v>
      </c>
      <c r="I1329" s="168"/>
      <c r="J1329" s="168"/>
      <c r="K1329" s="168"/>
      <c r="L1329" s="168"/>
    </row>
    <row r="1330" spans="1:12" x14ac:dyDescent="0.25">
      <c r="A1330" s="47" t="s">
        <v>119</v>
      </c>
      <c r="B1330" s="37">
        <v>200</v>
      </c>
      <c r="C1330" s="37"/>
      <c r="D1330" s="37"/>
      <c r="E1330" s="37"/>
      <c r="F1330" s="37">
        <v>200</v>
      </c>
      <c r="G1330" s="6"/>
      <c r="H1330" s="7"/>
      <c r="I1330" s="168"/>
      <c r="J1330" s="168"/>
      <c r="K1330" s="168"/>
      <c r="L1330" s="168"/>
    </row>
    <row r="1331" spans="1:12" x14ac:dyDescent="0.25">
      <c r="A1331" s="8" t="s">
        <v>140</v>
      </c>
      <c r="B1331" s="2">
        <v>20</v>
      </c>
      <c r="C1331" s="2">
        <v>2</v>
      </c>
      <c r="D1331" s="2">
        <v>195</v>
      </c>
      <c r="E1331" s="2">
        <f>D1331*C1331</f>
        <v>390</v>
      </c>
      <c r="F1331" s="2">
        <v>20</v>
      </c>
      <c r="G1331" s="2">
        <v>2</v>
      </c>
      <c r="H1331" s="9">
        <f>G1331*D1331</f>
        <v>390</v>
      </c>
      <c r="I1331" s="168"/>
      <c r="J1331" s="168"/>
      <c r="K1331" s="168"/>
      <c r="L1331" s="168"/>
    </row>
    <row r="1332" spans="1:12" x14ac:dyDescent="0.25">
      <c r="A1332" s="8" t="s">
        <v>2</v>
      </c>
      <c r="B1332" s="2">
        <v>15</v>
      </c>
      <c r="C1332" s="2">
        <f>B1332*0.1</f>
        <v>1.5</v>
      </c>
      <c r="D1332" s="2">
        <v>85.8</v>
      </c>
      <c r="E1332" s="2">
        <f>D1332*C1332</f>
        <v>128.69999999999999</v>
      </c>
      <c r="F1332" s="2">
        <v>15</v>
      </c>
      <c r="G1332" s="2">
        <f>F1332*0.1</f>
        <v>1.5</v>
      </c>
      <c r="H1332" s="9">
        <f>G1332*D1332</f>
        <v>128.69999999999999</v>
      </c>
      <c r="I1332" s="168"/>
      <c r="J1332" s="168"/>
      <c r="K1332" s="168"/>
      <c r="L1332" s="168"/>
    </row>
    <row r="1333" spans="1:12" ht="15.75" thickBot="1" x14ac:dyDescent="0.3">
      <c r="A1333" s="12"/>
      <c r="B1333" s="13"/>
      <c r="C1333" s="13"/>
      <c r="D1333" s="13"/>
      <c r="E1333" s="32">
        <f>SUM(E1331:E1332)</f>
        <v>518.70000000000005</v>
      </c>
      <c r="F1333" s="13"/>
      <c r="G1333" s="13"/>
      <c r="H1333" s="33">
        <f>SUM(H1331:H1332)</f>
        <v>518.70000000000005</v>
      </c>
      <c r="I1333" s="168"/>
      <c r="J1333" s="168"/>
      <c r="K1333" s="168"/>
      <c r="L1333" s="168"/>
    </row>
    <row r="1334" spans="1:12" x14ac:dyDescent="0.25">
      <c r="A1334" s="115"/>
      <c r="B1334" s="74"/>
      <c r="C1334" s="74"/>
      <c r="D1334" s="74"/>
      <c r="E1334" s="75">
        <f>E1333/100</f>
        <v>5.1870000000000003</v>
      </c>
      <c r="F1334" s="74"/>
      <c r="G1334" s="74"/>
      <c r="H1334" s="116">
        <f>H1333/100</f>
        <v>5.1870000000000003</v>
      </c>
      <c r="I1334" s="168"/>
      <c r="J1334" s="168"/>
      <c r="K1334" s="168"/>
      <c r="L1334" s="168"/>
    </row>
    <row r="1335" spans="1:12" ht="15.75" thickBot="1" x14ac:dyDescent="0.3">
      <c r="A1335" s="3" t="s">
        <v>50</v>
      </c>
      <c r="B1335" s="2"/>
      <c r="C1335" s="2"/>
      <c r="D1335" s="2"/>
      <c r="E1335" s="70">
        <f>E1334*E1329+E1328+E1318+E1327+E1308</f>
        <v>100.21308000000001</v>
      </c>
      <c r="F1335" s="3"/>
      <c r="G1335" s="3"/>
      <c r="H1335" s="70">
        <f>H1334+H1329+H1328+H1327+H1318+H1308</f>
        <v>112.73650000000001</v>
      </c>
      <c r="I1335" s="168"/>
      <c r="J1335" s="168"/>
      <c r="K1335" s="168"/>
      <c r="L1335" s="168"/>
    </row>
    <row r="1336" spans="1:12" ht="16.5" thickBot="1" x14ac:dyDescent="0.3">
      <c r="A1336" s="367" t="s">
        <v>182</v>
      </c>
      <c r="B1336" s="368"/>
      <c r="C1336" s="368"/>
      <c r="D1336" s="368"/>
      <c r="E1336" s="368"/>
      <c r="F1336" s="368"/>
      <c r="G1336" s="368"/>
      <c r="H1336" s="369"/>
      <c r="I1336" s="168"/>
      <c r="J1336" s="168"/>
      <c r="K1336" s="168"/>
      <c r="L1336" s="168"/>
    </row>
    <row r="1337" spans="1:12" x14ac:dyDescent="0.25">
      <c r="A1337" s="359" t="s">
        <v>15</v>
      </c>
      <c r="B1337" s="365" t="s">
        <v>86</v>
      </c>
      <c r="C1337" s="365"/>
      <c r="D1337" s="365"/>
      <c r="E1337" s="365"/>
      <c r="F1337" s="365" t="s">
        <v>85</v>
      </c>
      <c r="G1337" s="365"/>
      <c r="H1337" s="366"/>
      <c r="I1337" s="168"/>
      <c r="J1337" s="168"/>
      <c r="K1337" s="168"/>
      <c r="L1337" s="168"/>
    </row>
    <row r="1338" spans="1:12" ht="30.75" thickBot="1" x14ac:dyDescent="0.3">
      <c r="A1338" s="359"/>
      <c r="B1338" s="16" t="s">
        <v>73</v>
      </c>
      <c r="C1338" s="44" t="s">
        <v>5</v>
      </c>
      <c r="D1338" s="44" t="s">
        <v>6</v>
      </c>
      <c r="E1338" s="44" t="s">
        <v>13</v>
      </c>
      <c r="F1338" s="16" t="s">
        <v>73</v>
      </c>
      <c r="G1338" s="44" t="s">
        <v>14</v>
      </c>
      <c r="H1338" s="45" t="s">
        <v>13</v>
      </c>
      <c r="I1338" s="168"/>
      <c r="J1338" s="168"/>
      <c r="K1338" s="168"/>
      <c r="L1338" s="168"/>
    </row>
    <row r="1339" spans="1:12" ht="15.75" thickBot="1" x14ac:dyDescent="0.3">
      <c r="A1339" s="3" t="s">
        <v>202</v>
      </c>
      <c r="B1339" s="69">
        <v>20</v>
      </c>
      <c r="C1339" s="2">
        <f>B1339*0.1</f>
        <v>2</v>
      </c>
      <c r="D1339" s="2">
        <v>380</v>
      </c>
      <c r="E1339" s="3">
        <f>D1339*C1339/100</f>
        <v>7.6</v>
      </c>
      <c r="F1339" s="69">
        <v>20</v>
      </c>
      <c r="G1339" s="2">
        <f>F1339*0.1</f>
        <v>2</v>
      </c>
      <c r="H1339" s="38">
        <f>G1339*D1339/100</f>
        <v>7.6</v>
      </c>
      <c r="I1339" s="168"/>
      <c r="J1339" s="168"/>
      <c r="K1339" s="168"/>
      <c r="L1339" s="168"/>
    </row>
    <row r="1340" spans="1:12" ht="29.25" x14ac:dyDescent="0.25">
      <c r="A1340" s="47" t="s">
        <v>206</v>
      </c>
      <c r="B1340" s="90" t="s">
        <v>137</v>
      </c>
      <c r="C1340" s="54"/>
      <c r="D1340" s="54"/>
      <c r="E1340" s="54"/>
      <c r="F1340" s="54" t="s">
        <v>137</v>
      </c>
      <c r="G1340" s="6"/>
      <c r="H1340" s="7"/>
      <c r="I1340" s="168"/>
      <c r="J1340" s="168"/>
      <c r="K1340" s="168"/>
      <c r="L1340" s="168"/>
    </row>
    <row r="1341" spans="1:12" x14ac:dyDescent="0.25">
      <c r="A1341" s="8" t="s">
        <v>24</v>
      </c>
      <c r="B1341" s="2">
        <v>63.8</v>
      </c>
      <c r="C1341" s="2">
        <f>B1341*0.1</f>
        <v>6.38</v>
      </c>
      <c r="D1341" s="2">
        <v>729</v>
      </c>
      <c r="E1341" s="2">
        <f>D1341*C1341</f>
        <v>4651.0199999999995</v>
      </c>
      <c r="F1341" s="2">
        <v>63.8</v>
      </c>
      <c r="G1341" s="2">
        <f>F1341*0.1</f>
        <v>6.38</v>
      </c>
      <c r="H1341" s="9">
        <f>G1341*D1341</f>
        <v>4651.0199999999995</v>
      </c>
      <c r="I1341" s="168"/>
      <c r="J1341" s="168"/>
      <c r="K1341" s="168"/>
      <c r="L1341" s="168"/>
    </row>
    <row r="1342" spans="1:12" x14ac:dyDescent="0.25">
      <c r="A1342" s="8" t="s">
        <v>10</v>
      </c>
      <c r="B1342" s="2">
        <v>13.3</v>
      </c>
      <c r="C1342" s="2">
        <f t="shared" ref="C1342:C1349" si="450">B1342*0.1</f>
        <v>1.33</v>
      </c>
      <c r="D1342" s="2">
        <v>62</v>
      </c>
      <c r="E1342" s="2">
        <f t="shared" ref="E1342:E1349" si="451">D1342*C1342</f>
        <v>82.460000000000008</v>
      </c>
      <c r="F1342" s="2">
        <v>13.3</v>
      </c>
      <c r="G1342" s="2">
        <f t="shared" ref="G1342:G1349" si="452">F1342*0.1</f>
        <v>1.33</v>
      </c>
      <c r="H1342" s="9">
        <f t="shared" ref="H1342:H1349" si="453">G1342*D1342</f>
        <v>82.460000000000008</v>
      </c>
      <c r="I1342" s="168"/>
      <c r="J1342" s="168"/>
      <c r="K1342" s="168"/>
      <c r="L1342" s="168"/>
    </row>
    <row r="1343" spans="1:12" x14ac:dyDescent="0.25">
      <c r="A1343" s="8" t="s">
        <v>25</v>
      </c>
      <c r="B1343" s="2">
        <v>41.8</v>
      </c>
      <c r="C1343" s="2">
        <f t="shared" si="450"/>
        <v>4.18</v>
      </c>
      <c r="D1343" s="2">
        <v>49</v>
      </c>
      <c r="E1343" s="2">
        <f t="shared" si="451"/>
        <v>204.82</v>
      </c>
      <c r="F1343" s="2">
        <v>41.8</v>
      </c>
      <c r="G1343" s="2">
        <f t="shared" si="452"/>
        <v>4.18</v>
      </c>
      <c r="H1343" s="9">
        <f t="shared" si="453"/>
        <v>204.82</v>
      </c>
      <c r="I1343" s="168"/>
      <c r="J1343" s="168"/>
      <c r="K1343" s="168"/>
      <c r="L1343" s="168"/>
    </row>
    <row r="1344" spans="1:12" x14ac:dyDescent="0.25">
      <c r="A1344" s="8" t="s">
        <v>67</v>
      </c>
      <c r="B1344" s="2">
        <v>10</v>
      </c>
      <c r="C1344" s="2">
        <f t="shared" si="450"/>
        <v>1</v>
      </c>
      <c r="D1344" s="2">
        <v>138</v>
      </c>
      <c r="E1344" s="2">
        <f t="shared" si="451"/>
        <v>138</v>
      </c>
      <c r="F1344" s="2">
        <v>10</v>
      </c>
      <c r="G1344" s="2">
        <f t="shared" si="452"/>
        <v>1</v>
      </c>
      <c r="H1344" s="9">
        <f t="shared" si="453"/>
        <v>138</v>
      </c>
      <c r="I1344" s="168"/>
      <c r="J1344" s="168"/>
      <c r="K1344" s="168"/>
      <c r="L1344" s="168"/>
    </row>
    <row r="1345" spans="1:12" x14ac:dyDescent="0.25">
      <c r="A1345" s="8" t="s">
        <v>26</v>
      </c>
      <c r="B1345" s="2">
        <v>6.6</v>
      </c>
      <c r="C1345" s="2">
        <f t="shared" si="450"/>
        <v>0.66</v>
      </c>
      <c r="D1345" s="2">
        <v>30</v>
      </c>
      <c r="E1345" s="2">
        <f t="shared" si="451"/>
        <v>19.8</v>
      </c>
      <c r="F1345" s="2">
        <v>6.6</v>
      </c>
      <c r="G1345" s="2">
        <f t="shared" si="452"/>
        <v>0.66</v>
      </c>
      <c r="H1345" s="9">
        <f t="shared" si="453"/>
        <v>19.8</v>
      </c>
      <c r="I1345" s="168"/>
      <c r="J1345" s="168"/>
      <c r="K1345" s="168"/>
      <c r="L1345" s="168"/>
    </row>
    <row r="1346" spans="1:12" x14ac:dyDescent="0.25">
      <c r="A1346" s="8" t="s">
        <v>1</v>
      </c>
      <c r="B1346" s="2">
        <v>2.5</v>
      </c>
      <c r="C1346" s="2">
        <f t="shared" si="450"/>
        <v>0.25</v>
      </c>
      <c r="D1346" s="2">
        <v>27</v>
      </c>
      <c r="E1346" s="2">
        <f t="shared" si="451"/>
        <v>6.75</v>
      </c>
      <c r="F1346" s="2">
        <v>2.5</v>
      </c>
      <c r="G1346" s="2">
        <f t="shared" si="452"/>
        <v>0.25</v>
      </c>
      <c r="H1346" s="9">
        <f t="shared" si="453"/>
        <v>6.75</v>
      </c>
      <c r="I1346" s="168"/>
      <c r="J1346" s="168"/>
      <c r="K1346" s="168"/>
      <c r="L1346" s="168"/>
    </row>
    <row r="1347" spans="1:12" x14ac:dyDescent="0.25">
      <c r="A1347" s="8" t="s">
        <v>71</v>
      </c>
      <c r="B1347" s="2">
        <v>3</v>
      </c>
      <c r="C1347" s="2">
        <f t="shared" si="450"/>
        <v>0.30000000000000004</v>
      </c>
      <c r="D1347" s="2">
        <v>132</v>
      </c>
      <c r="E1347" s="2">
        <f t="shared" si="451"/>
        <v>39.600000000000009</v>
      </c>
      <c r="F1347" s="2">
        <v>3</v>
      </c>
      <c r="G1347" s="2">
        <f t="shared" si="452"/>
        <v>0.30000000000000004</v>
      </c>
      <c r="H1347" s="9">
        <f t="shared" si="453"/>
        <v>39.600000000000009</v>
      </c>
      <c r="I1347" s="168"/>
      <c r="J1347" s="168"/>
      <c r="K1347" s="168"/>
      <c r="L1347" s="168"/>
    </row>
    <row r="1348" spans="1:12" x14ac:dyDescent="0.25">
      <c r="A1348" s="8" t="s">
        <v>19</v>
      </c>
      <c r="B1348" s="2">
        <v>4</v>
      </c>
      <c r="C1348" s="2">
        <f t="shared" si="450"/>
        <v>0.4</v>
      </c>
      <c r="D1348" s="2">
        <v>72</v>
      </c>
      <c r="E1348" s="2">
        <f t="shared" si="451"/>
        <v>28.8</v>
      </c>
      <c r="F1348" s="2">
        <v>4</v>
      </c>
      <c r="G1348" s="2">
        <f t="shared" si="452"/>
        <v>0.4</v>
      </c>
      <c r="H1348" s="9">
        <f t="shared" si="453"/>
        <v>28.8</v>
      </c>
      <c r="I1348" s="168"/>
      <c r="J1348" s="168"/>
      <c r="K1348" s="168"/>
      <c r="L1348" s="168"/>
    </row>
    <row r="1349" spans="1:12" x14ac:dyDescent="0.25">
      <c r="A1349" s="8" t="s">
        <v>2</v>
      </c>
      <c r="B1349" s="2">
        <v>0.5</v>
      </c>
      <c r="C1349" s="2">
        <f t="shared" si="450"/>
        <v>0.05</v>
      </c>
      <c r="D1349" s="2">
        <v>85.8</v>
      </c>
      <c r="E1349" s="2">
        <f t="shared" si="451"/>
        <v>4.29</v>
      </c>
      <c r="F1349" s="2">
        <v>0.5</v>
      </c>
      <c r="G1349" s="2">
        <f t="shared" si="452"/>
        <v>0.05</v>
      </c>
      <c r="H1349" s="9">
        <f t="shared" si="453"/>
        <v>4.29</v>
      </c>
      <c r="I1349" s="168"/>
      <c r="J1349" s="168"/>
      <c r="K1349" s="168"/>
      <c r="L1349" s="168"/>
    </row>
    <row r="1350" spans="1:12" x14ac:dyDescent="0.25">
      <c r="A1350" s="8"/>
      <c r="B1350" s="2"/>
      <c r="C1350" s="2"/>
      <c r="D1350" s="2"/>
      <c r="E1350" s="2">
        <f>SUM(E1341:E1349)</f>
        <v>5175.54</v>
      </c>
      <c r="F1350" s="2"/>
      <c r="G1350" s="2"/>
      <c r="H1350" s="9">
        <f>SUM(H1341:H1349)</f>
        <v>5175.54</v>
      </c>
      <c r="I1350" s="168"/>
      <c r="J1350" s="168"/>
      <c r="K1350" s="168"/>
      <c r="L1350" s="168"/>
    </row>
    <row r="1351" spans="1:12" ht="15.75" thickBot="1" x14ac:dyDescent="0.3">
      <c r="A1351" s="12"/>
      <c r="B1351" s="13"/>
      <c r="C1351" s="13"/>
      <c r="D1351" s="13"/>
      <c r="E1351" s="41">
        <f>E1350/100</f>
        <v>51.755400000000002</v>
      </c>
      <c r="F1351" s="13"/>
      <c r="G1351" s="13"/>
      <c r="H1351" s="53">
        <f>H1350/100</f>
        <v>51.755400000000002</v>
      </c>
      <c r="I1351" s="168"/>
      <c r="J1351" s="168"/>
      <c r="K1351" s="168"/>
      <c r="L1351" s="168"/>
    </row>
    <row r="1352" spans="1:12" x14ac:dyDescent="0.25">
      <c r="A1352" s="5" t="s">
        <v>27</v>
      </c>
      <c r="B1352" s="37">
        <v>150</v>
      </c>
      <c r="C1352" s="37"/>
      <c r="D1352" s="37"/>
      <c r="E1352" s="37"/>
      <c r="F1352" s="37">
        <v>180</v>
      </c>
      <c r="G1352" s="6"/>
      <c r="H1352" s="7"/>
      <c r="I1352" s="168"/>
      <c r="J1352" s="168"/>
      <c r="K1352" s="168"/>
      <c r="L1352" s="168"/>
    </row>
    <row r="1353" spans="1:12" x14ac:dyDescent="0.25">
      <c r="A1353" s="8" t="s">
        <v>27</v>
      </c>
      <c r="B1353" s="2">
        <v>60</v>
      </c>
      <c r="C1353" s="2">
        <f>B1353*0.1</f>
        <v>6</v>
      </c>
      <c r="D1353" s="2">
        <v>90</v>
      </c>
      <c r="E1353" s="2">
        <f>D1353*C1353</f>
        <v>540</v>
      </c>
      <c r="F1353" s="2">
        <v>71.400000000000006</v>
      </c>
      <c r="G1353" s="2">
        <f>F1353*0.1</f>
        <v>7.1400000000000006</v>
      </c>
      <c r="H1353" s="9">
        <f>G1353*D1353</f>
        <v>642.6</v>
      </c>
      <c r="I1353" s="168"/>
      <c r="J1353" s="168"/>
      <c r="K1353" s="168"/>
      <c r="L1353" s="168"/>
    </row>
    <row r="1354" spans="1:12" x14ac:dyDescent="0.25">
      <c r="A1354" s="8" t="s">
        <v>1</v>
      </c>
      <c r="B1354" s="2">
        <v>2</v>
      </c>
      <c r="C1354" s="2">
        <f t="shared" ref="C1354:C1355" si="454">B1354*0.1</f>
        <v>0.2</v>
      </c>
      <c r="D1354" s="2">
        <v>27</v>
      </c>
      <c r="E1354" s="2">
        <f t="shared" ref="E1354:E1355" si="455">D1354*C1354</f>
        <v>5.4</v>
      </c>
      <c r="F1354" s="2">
        <v>3</v>
      </c>
      <c r="G1354" s="2">
        <f t="shared" ref="G1354:G1355" si="456">F1354*0.1</f>
        <v>0.30000000000000004</v>
      </c>
      <c r="H1354" s="9">
        <f t="shared" ref="H1354:H1355" si="457">G1354*D1354</f>
        <v>8.1000000000000014</v>
      </c>
      <c r="I1354" s="168"/>
      <c r="J1354" s="168"/>
      <c r="K1354" s="168"/>
      <c r="L1354" s="168"/>
    </row>
    <row r="1355" spans="1:12" x14ac:dyDescent="0.25">
      <c r="A1355" s="8" t="s">
        <v>68</v>
      </c>
      <c r="B1355" s="2">
        <v>6</v>
      </c>
      <c r="C1355" s="2">
        <f t="shared" si="454"/>
        <v>0.60000000000000009</v>
      </c>
      <c r="D1355" s="2">
        <v>620</v>
      </c>
      <c r="E1355" s="2">
        <f t="shared" si="455"/>
        <v>372.00000000000006</v>
      </c>
      <c r="F1355" s="2">
        <v>7.6</v>
      </c>
      <c r="G1355" s="2">
        <f t="shared" si="456"/>
        <v>0.76</v>
      </c>
      <c r="H1355" s="9">
        <f t="shared" si="457"/>
        <v>471.2</v>
      </c>
      <c r="I1355" s="168"/>
      <c r="J1355" s="168"/>
      <c r="K1355" s="168"/>
      <c r="L1355" s="168"/>
    </row>
    <row r="1356" spans="1:12" x14ac:dyDescent="0.25">
      <c r="A1356" s="8"/>
      <c r="B1356" s="2"/>
      <c r="C1356" s="2"/>
      <c r="D1356" s="2"/>
      <c r="E1356" s="2">
        <f>SUM(E1353:E1355)</f>
        <v>917.40000000000009</v>
      </c>
      <c r="F1356" s="2"/>
      <c r="G1356" s="2"/>
      <c r="H1356" s="9">
        <f>SUM(H1353:H1355)</f>
        <v>1121.9000000000001</v>
      </c>
      <c r="I1356" s="168"/>
      <c r="J1356" s="168"/>
      <c r="K1356" s="168"/>
      <c r="L1356" s="168"/>
    </row>
    <row r="1357" spans="1:12" ht="15.75" thickBot="1" x14ac:dyDescent="0.3">
      <c r="A1357" s="12"/>
      <c r="B1357" s="13"/>
      <c r="C1357" s="13"/>
      <c r="D1357" s="13"/>
      <c r="E1357" s="41">
        <f>E1356/100</f>
        <v>9.1740000000000013</v>
      </c>
      <c r="F1357" s="13"/>
      <c r="G1357" s="13"/>
      <c r="H1357" s="53">
        <f>H1356/100</f>
        <v>11.219000000000001</v>
      </c>
      <c r="I1357" s="168"/>
      <c r="J1357" s="168"/>
      <c r="K1357" s="168"/>
      <c r="L1357" s="168"/>
    </row>
    <row r="1358" spans="1:12" x14ac:dyDescent="0.25">
      <c r="A1358" s="5" t="s">
        <v>55</v>
      </c>
      <c r="B1358" s="62">
        <v>30</v>
      </c>
      <c r="C1358" s="6">
        <v>3</v>
      </c>
      <c r="D1358" s="6">
        <v>62</v>
      </c>
      <c r="E1358" s="37">
        <f>D1358*3/100</f>
        <v>1.86</v>
      </c>
      <c r="F1358" s="62">
        <v>30</v>
      </c>
      <c r="G1358" s="6">
        <v>3</v>
      </c>
      <c r="H1358" s="38">
        <f>G1358*D1358/100</f>
        <v>1.86</v>
      </c>
      <c r="I1358" s="168"/>
      <c r="J1358" s="168"/>
      <c r="K1358" s="168"/>
      <c r="L1358" s="168"/>
    </row>
    <row r="1359" spans="1:12" x14ac:dyDescent="0.25">
      <c r="A1359" s="10" t="s">
        <v>51</v>
      </c>
      <c r="B1359" s="3">
        <v>200</v>
      </c>
      <c r="C1359" s="3"/>
      <c r="D1359" s="3"/>
      <c r="E1359" s="3"/>
      <c r="F1359" s="3">
        <v>200</v>
      </c>
      <c r="G1359" s="2"/>
      <c r="H1359" s="9"/>
      <c r="I1359" s="168"/>
      <c r="J1359" s="168"/>
      <c r="K1359" s="168"/>
      <c r="L1359" s="168"/>
    </row>
    <row r="1360" spans="1:12" x14ac:dyDescent="0.25">
      <c r="A1360" s="8" t="s">
        <v>134</v>
      </c>
      <c r="B1360" s="2">
        <v>1</v>
      </c>
      <c r="C1360" s="2">
        <f>B1360*0.1</f>
        <v>0.1</v>
      </c>
      <c r="D1360" s="2">
        <v>650</v>
      </c>
      <c r="E1360" s="2">
        <f>D1360*C1360</f>
        <v>65</v>
      </c>
      <c r="F1360" s="2">
        <v>1</v>
      </c>
      <c r="G1360" s="2">
        <f>C1360</f>
        <v>0.1</v>
      </c>
      <c r="H1360" s="2">
        <f>G1360*D1360</f>
        <v>65</v>
      </c>
      <c r="I1360" s="168"/>
      <c r="J1360" s="168"/>
      <c r="K1360" s="168"/>
      <c r="L1360" s="168"/>
    </row>
    <row r="1361" spans="1:12" x14ac:dyDescent="0.25">
      <c r="A1361" s="8" t="s">
        <v>2</v>
      </c>
      <c r="B1361" s="2">
        <v>11</v>
      </c>
      <c r="C1361" s="2">
        <f t="shared" ref="C1361" si="458">B1361*0.1</f>
        <v>1.1000000000000001</v>
      </c>
      <c r="D1361" s="2">
        <v>85.8</v>
      </c>
      <c r="E1361" s="2">
        <f>D1361*C1361</f>
        <v>94.38000000000001</v>
      </c>
      <c r="F1361" s="2">
        <v>11</v>
      </c>
      <c r="G1361" s="2">
        <f t="shared" ref="G1361" si="459">C1361</f>
        <v>1.1000000000000001</v>
      </c>
      <c r="H1361" s="2">
        <f t="shared" ref="H1361" si="460">G1361*D1361</f>
        <v>94.38000000000001</v>
      </c>
      <c r="I1361" s="168"/>
      <c r="J1361" s="168"/>
      <c r="K1361" s="168"/>
      <c r="L1361" s="168"/>
    </row>
    <row r="1362" spans="1:12" x14ac:dyDescent="0.25">
      <c r="A1362" s="8"/>
      <c r="B1362" s="2"/>
      <c r="C1362" s="2"/>
      <c r="D1362" s="2"/>
      <c r="E1362" s="2">
        <f>SUM(E1360:E1361)</f>
        <v>159.38</v>
      </c>
      <c r="F1362" s="2"/>
      <c r="G1362" s="2"/>
      <c r="H1362" s="2">
        <f>SUM(H1360:H1361)</f>
        <v>159.38</v>
      </c>
      <c r="I1362" s="168"/>
      <c r="J1362" s="168"/>
      <c r="K1362" s="168"/>
      <c r="L1362" s="168"/>
    </row>
    <row r="1363" spans="1:12" x14ac:dyDescent="0.25">
      <c r="A1363" s="23"/>
      <c r="B1363" s="4"/>
      <c r="C1363" s="4"/>
      <c r="D1363" s="4"/>
      <c r="E1363" s="22">
        <f>E1362/100</f>
        <v>1.5937999999999999</v>
      </c>
      <c r="F1363" s="4"/>
      <c r="G1363" s="4"/>
      <c r="H1363" s="24">
        <f>H1362/100</f>
        <v>1.5937999999999999</v>
      </c>
      <c r="I1363" s="168"/>
      <c r="J1363" s="168"/>
      <c r="K1363" s="168"/>
      <c r="L1363" s="168"/>
    </row>
    <row r="1364" spans="1:12" ht="15.75" thickBot="1" x14ac:dyDescent="0.3">
      <c r="A1364" s="3" t="s">
        <v>120</v>
      </c>
      <c r="B1364" s="2"/>
      <c r="C1364" s="2"/>
      <c r="D1364" s="3"/>
      <c r="E1364" s="70">
        <f>E1351+E1357+E1358+E1363+E1339</f>
        <v>71.983199999999997</v>
      </c>
      <c r="F1364" s="66"/>
      <c r="G1364" s="66"/>
      <c r="H1364" s="70">
        <f>H1339+H1351+H1357+H1358+H1363</f>
        <v>74.028199999999998</v>
      </c>
      <c r="I1364" s="168"/>
      <c r="J1364" s="168"/>
      <c r="K1364" s="168"/>
      <c r="L1364" s="168"/>
    </row>
    <row r="1365" spans="1:12" x14ac:dyDescent="0.25">
      <c r="A1365" s="362" t="s">
        <v>16</v>
      </c>
      <c r="B1365" s="363" t="s">
        <v>86</v>
      </c>
      <c r="C1365" s="363"/>
      <c r="D1365" s="363"/>
      <c r="E1365" s="363"/>
      <c r="F1365" s="363" t="s">
        <v>85</v>
      </c>
      <c r="G1365" s="363"/>
      <c r="H1365" s="364"/>
      <c r="I1365" s="168"/>
      <c r="J1365" s="168"/>
      <c r="K1365" s="168"/>
      <c r="L1365" s="168"/>
    </row>
    <row r="1366" spans="1:12" ht="30.75" thickBot="1" x14ac:dyDescent="0.3">
      <c r="A1366" s="359"/>
      <c r="B1366" s="16" t="s">
        <v>73</v>
      </c>
      <c r="C1366" s="44" t="s">
        <v>5</v>
      </c>
      <c r="D1366" s="44" t="s">
        <v>6</v>
      </c>
      <c r="E1366" s="44" t="s">
        <v>13</v>
      </c>
      <c r="F1366" s="16" t="s">
        <v>73</v>
      </c>
      <c r="G1366" s="44" t="s">
        <v>14</v>
      </c>
      <c r="H1366" s="45" t="s">
        <v>13</v>
      </c>
      <c r="I1366" s="168"/>
      <c r="J1366" s="168"/>
      <c r="K1366" s="168"/>
      <c r="L1366" s="168"/>
    </row>
    <row r="1367" spans="1:12" x14ac:dyDescent="0.25">
      <c r="A1367" s="5" t="s">
        <v>221</v>
      </c>
      <c r="B1367" s="37">
        <v>60</v>
      </c>
      <c r="C1367" s="37"/>
      <c r="D1367" s="37"/>
      <c r="E1367" s="37"/>
      <c r="F1367" s="37">
        <v>100</v>
      </c>
      <c r="G1367" s="6"/>
      <c r="H1367" s="7"/>
      <c r="I1367" s="168"/>
      <c r="J1367" s="168"/>
      <c r="K1367" s="168"/>
      <c r="L1367" s="168"/>
    </row>
    <row r="1368" spans="1:12" x14ac:dyDescent="0.25">
      <c r="A1368" s="8" t="s">
        <v>222</v>
      </c>
      <c r="B1368" s="2">
        <v>12.5</v>
      </c>
      <c r="C1368" s="2">
        <f>B1368*0.1</f>
        <v>1.25</v>
      </c>
      <c r="D1368" s="2">
        <v>198</v>
      </c>
      <c r="E1368" s="2">
        <f>D1368*C1368</f>
        <v>247.5</v>
      </c>
      <c r="F1368" s="2">
        <v>20.8</v>
      </c>
      <c r="G1368" s="2">
        <f>F1368*0.1</f>
        <v>2.08</v>
      </c>
      <c r="H1368" s="9">
        <f>G1368*D1368</f>
        <v>411.84000000000003</v>
      </c>
      <c r="I1368" s="168"/>
      <c r="J1368" s="168"/>
      <c r="K1368" s="168"/>
      <c r="L1368" s="168"/>
    </row>
    <row r="1369" spans="1:12" x14ac:dyDescent="0.25">
      <c r="A1369" s="8" t="s">
        <v>25</v>
      </c>
      <c r="B1369" s="2">
        <v>10</v>
      </c>
      <c r="C1369" s="2">
        <f t="shared" ref="C1369:C1371" si="461">B1369*0.1</f>
        <v>1</v>
      </c>
      <c r="D1369" s="2">
        <v>49</v>
      </c>
      <c r="E1369" s="2">
        <f t="shared" ref="E1369:E1371" si="462">D1369*C1369</f>
        <v>49</v>
      </c>
      <c r="F1369" s="2">
        <v>17</v>
      </c>
      <c r="G1369" s="2">
        <f t="shared" ref="G1369:G1371" si="463">F1369*0.1</f>
        <v>1.7000000000000002</v>
      </c>
      <c r="H1369" s="9">
        <f t="shared" ref="H1369:H1371" si="464">G1369*D1369</f>
        <v>83.300000000000011</v>
      </c>
      <c r="I1369" s="168"/>
      <c r="J1369" s="168"/>
      <c r="K1369" s="168"/>
      <c r="L1369" s="168"/>
    </row>
    <row r="1370" spans="1:12" x14ac:dyDescent="0.25">
      <c r="A1370" s="8" t="s">
        <v>21</v>
      </c>
      <c r="B1370" s="2">
        <v>2</v>
      </c>
      <c r="C1370" s="2">
        <f t="shared" si="461"/>
        <v>0.2</v>
      </c>
      <c r="D1370" s="2">
        <v>138</v>
      </c>
      <c r="E1370" s="2">
        <f t="shared" si="462"/>
        <v>27.6</v>
      </c>
      <c r="F1370" s="2">
        <v>3</v>
      </c>
      <c r="G1370" s="2">
        <f t="shared" si="463"/>
        <v>0.30000000000000004</v>
      </c>
      <c r="H1370" s="9">
        <f t="shared" si="464"/>
        <v>41.400000000000006</v>
      </c>
      <c r="I1370" s="168"/>
      <c r="J1370" s="168"/>
      <c r="K1370" s="168"/>
      <c r="L1370" s="168"/>
    </row>
    <row r="1371" spans="1:12" x14ac:dyDescent="0.25">
      <c r="A1371" s="8" t="s">
        <v>223</v>
      </c>
      <c r="B1371" s="2">
        <v>38</v>
      </c>
      <c r="C1371" s="2">
        <f t="shared" si="461"/>
        <v>3.8000000000000003</v>
      </c>
      <c r="D1371" s="2">
        <v>315</v>
      </c>
      <c r="E1371" s="2">
        <f t="shared" si="462"/>
        <v>1197</v>
      </c>
      <c r="F1371" s="2">
        <v>63</v>
      </c>
      <c r="G1371" s="2">
        <f t="shared" si="463"/>
        <v>6.3000000000000007</v>
      </c>
      <c r="H1371" s="9">
        <f t="shared" si="464"/>
        <v>1984.5000000000002</v>
      </c>
      <c r="I1371" s="168"/>
      <c r="J1371" s="168"/>
      <c r="K1371" s="168"/>
      <c r="L1371" s="168"/>
    </row>
    <row r="1372" spans="1:12" ht="15.75" thickBot="1" x14ac:dyDescent="0.3">
      <c r="A1372" s="12"/>
      <c r="B1372" s="13"/>
      <c r="C1372" s="13"/>
      <c r="D1372" s="13"/>
      <c r="E1372" s="32">
        <f>SUM(E1368:E1371)</f>
        <v>1521.1</v>
      </c>
      <c r="F1372" s="13"/>
      <c r="G1372" s="13"/>
      <c r="H1372" s="33">
        <f>SUM(H1368:H1371)</f>
        <v>2521.0400000000004</v>
      </c>
      <c r="I1372" s="168"/>
      <c r="J1372" s="168"/>
      <c r="K1372" s="168"/>
      <c r="L1372" s="168"/>
    </row>
    <row r="1373" spans="1:12" ht="15.75" thickBot="1" x14ac:dyDescent="0.3">
      <c r="A1373" s="12"/>
      <c r="B1373" s="13"/>
      <c r="C1373" s="13"/>
      <c r="D1373" s="13"/>
      <c r="E1373" s="32">
        <f>E1372/100</f>
        <v>15.210999999999999</v>
      </c>
      <c r="F1373" s="13"/>
      <c r="G1373" s="13"/>
      <c r="H1373" s="33">
        <f>H1372/100</f>
        <v>25.210400000000003</v>
      </c>
      <c r="I1373" s="168"/>
      <c r="J1373" s="168"/>
      <c r="K1373" s="168"/>
      <c r="L1373" s="168"/>
    </row>
    <row r="1374" spans="1:12" ht="43.5" x14ac:dyDescent="0.25">
      <c r="A1374" s="47" t="s">
        <v>88</v>
      </c>
      <c r="B1374" s="37">
        <v>250</v>
      </c>
      <c r="C1374" s="37"/>
      <c r="D1374" s="37"/>
      <c r="E1374" s="37"/>
      <c r="F1374" s="37">
        <v>250</v>
      </c>
      <c r="G1374" s="6"/>
      <c r="H1374" s="7"/>
      <c r="I1374" s="168"/>
      <c r="J1374" s="168"/>
      <c r="K1374" s="168"/>
      <c r="L1374" s="168"/>
    </row>
    <row r="1375" spans="1:12" x14ac:dyDescent="0.25">
      <c r="A1375" s="8" t="s">
        <v>18</v>
      </c>
      <c r="B1375" s="2">
        <v>150</v>
      </c>
      <c r="C1375" s="2">
        <f>B1375*0.1</f>
        <v>15</v>
      </c>
      <c r="D1375" s="2">
        <v>49</v>
      </c>
      <c r="E1375" s="2">
        <f>D1375*C1375</f>
        <v>735</v>
      </c>
      <c r="F1375" s="2">
        <v>150</v>
      </c>
      <c r="G1375" s="2">
        <f>F1375*0.1</f>
        <v>15</v>
      </c>
      <c r="H1375" s="9">
        <f>G1375*D1375</f>
        <v>735</v>
      </c>
      <c r="I1375" s="168"/>
      <c r="J1375" s="168"/>
      <c r="K1375" s="168"/>
      <c r="L1375" s="168"/>
    </row>
    <row r="1376" spans="1:12" x14ac:dyDescent="0.25">
      <c r="A1376" s="8" t="s">
        <v>19</v>
      </c>
      <c r="B1376" s="2">
        <v>15</v>
      </c>
      <c r="C1376" s="2">
        <f t="shared" ref="C1376:C1381" si="465">B1376*0.1</f>
        <v>1.5</v>
      </c>
      <c r="D1376" s="2">
        <v>72</v>
      </c>
      <c r="E1376" s="2">
        <f t="shared" ref="E1376:E1381" si="466">D1376*C1376</f>
        <v>108</v>
      </c>
      <c r="F1376" s="2">
        <v>15</v>
      </c>
      <c r="G1376" s="2">
        <v>1.5</v>
      </c>
      <c r="H1376" s="9">
        <f t="shared" ref="H1376:H1381" si="467">G1376*D1376</f>
        <v>108</v>
      </c>
      <c r="I1376" s="168"/>
      <c r="J1376" s="168"/>
      <c r="K1376" s="168"/>
      <c r="L1376" s="168"/>
    </row>
    <row r="1377" spans="1:12" x14ac:dyDescent="0.25">
      <c r="A1377" s="8" t="s">
        <v>25</v>
      </c>
      <c r="B1377" s="2">
        <v>13.8</v>
      </c>
      <c r="C1377" s="2">
        <f t="shared" si="465"/>
        <v>1.3800000000000001</v>
      </c>
      <c r="D1377" s="2">
        <v>49</v>
      </c>
      <c r="E1377" s="2">
        <f t="shared" si="466"/>
        <v>67.62</v>
      </c>
      <c r="F1377" s="2">
        <v>14</v>
      </c>
      <c r="G1377" s="2">
        <v>1.4</v>
      </c>
      <c r="H1377" s="9">
        <f t="shared" si="467"/>
        <v>68.599999999999994</v>
      </c>
      <c r="I1377" s="168"/>
      <c r="J1377" s="168"/>
      <c r="K1377" s="168"/>
      <c r="L1377" s="168"/>
    </row>
    <row r="1378" spans="1:12" x14ac:dyDescent="0.25">
      <c r="A1378" s="8" t="s">
        <v>66</v>
      </c>
      <c r="B1378" s="2">
        <v>9</v>
      </c>
      <c r="C1378" s="2">
        <f t="shared" si="465"/>
        <v>0.9</v>
      </c>
      <c r="D1378" s="2">
        <v>59</v>
      </c>
      <c r="E1378" s="2">
        <f t="shared" si="466"/>
        <v>53.1</v>
      </c>
      <c r="F1378" s="2">
        <v>9</v>
      </c>
      <c r="G1378" s="2">
        <v>0.9</v>
      </c>
      <c r="H1378" s="9">
        <f t="shared" si="467"/>
        <v>53.1</v>
      </c>
      <c r="I1378" s="168"/>
      <c r="J1378" s="168"/>
      <c r="K1378" s="168"/>
      <c r="L1378" s="168"/>
    </row>
    <row r="1379" spans="1:12" x14ac:dyDescent="0.25">
      <c r="A1379" s="8" t="s">
        <v>1</v>
      </c>
      <c r="B1379" s="2">
        <v>2</v>
      </c>
      <c r="C1379" s="2">
        <f t="shared" si="465"/>
        <v>0.2</v>
      </c>
      <c r="D1379" s="2">
        <v>27</v>
      </c>
      <c r="E1379" s="2">
        <f t="shared" si="466"/>
        <v>5.4</v>
      </c>
      <c r="F1379" s="2">
        <v>2</v>
      </c>
      <c r="G1379" s="2">
        <v>0.2</v>
      </c>
      <c r="H1379" s="9">
        <f t="shared" si="467"/>
        <v>5.4</v>
      </c>
      <c r="I1379" s="168"/>
      <c r="J1379" s="168"/>
      <c r="K1379" s="168"/>
      <c r="L1379" s="168"/>
    </row>
    <row r="1380" spans="1:12" x14ac:dyDescent="0.25">
      <c r="A1380" s="8" t="s">
        <v>67</v>
      </c>
      <c r="B1380" s="2">
        <v>3</v>
      </c>
      <c r="C1380" s="2">
        <f t="shared" si="465"/>
        <v>0.30000000000000004</v>
      </c>
      <c r="D1380" s="2">
        <v>138</v>
      </c>
      <c r="E1380" s="2">
        <f t="shared" si="466"/>
        <v>41.400000000000006</v>
      </c>
      <c r="F1380" s="2">
        <v>3</v>
      </c>
      <c r="G1380" s="2">
        <v>0.3</v>
      </c>
      <c r="H1380" s="9">
        <f t="shared" si="467"/>
        <v>41.4</v>
      </c>
      <c r="I1380" s="168"/>
      <c r="J1380" s="168"/>
      <c r="K1380" s="168"/>
      <c r="L1380" s="168"/>
    </row>
    <row r="1381" spans="1:12" x14ac:dyDescent="0.25">
      <c r="A1381" s="8" t="s">
        <v>34</v>
      </c>
      <c r="B1381" s="2">
        <v>44</v>
      </c>
      <c r="C1381" s="2">
        <f t="shared" si="465"/>
        <v>4.4000000000000004</v>
      </c>
      <c r="D1381" s="2">
        <v>250</v>
      </c>
      <c r="E1381" s="2">
        <f t="shared" si="466"/>
        <v>1100</v>
      </c>
      <c r="F1381" s="2">
        <v>44</v>
      </c>
      <c r="G1381" s="2">
        <v>4.4000000000000004</v>
      </c>
      <c r="H1381" s="9">
        <f t="shared" si="467"/>
        <v>1100</v>
      </c>
      <c r="I1381" s="168"/>
      <c r="J1381" s="168"/>
      <c r="K1381" s="168"/>
      <c r="L1381" s="168"/>
    </row>
    <row r="1382" spans="1:12" ht="15.75" thickBot="1" x14ac:dyDescent="0.3">
      <c r="A1382" s="14"/>
      <c r="B1382" s="4"/>
      <c r="C1382" s="4"/>
      <c r="D1382" s="4"/>
      <c r="E1382" s="4">
        <f>SUM(E1375:E1381)</f>
        <v>2110.52</v>
      </c>
      <c r="F1382" s="4"/>
      <c r="G1382" s="4"/>
      <c r="H1382" s="15">
        <f>SUM(H1375:H1381)</f>
        <v>2111.5</v>
      </c>
      <c r="I1382" s="168"/>
      <c r="J1382" s="168"/>
      <c r="K1382" s="168"/>
      <c r="L1382" s="168"/>
    </row>
    <row r="1383" spans="1:12" ht="15.75" thickBot="1" x14ac:dyDescent="0.3">
      <c r="A1383" s="96"/>
      <c r="B1383" s="49"/>
      <c r="C1383" s="49"/>
      <c r="D1383" s="49"/>
      <c r="E1383" s="50">
        <f>E1382/100</f>
        <v>21.1052</v>
      </c>
      <c r="F1383" s="50"/>
      <c r="G1383" s="50"/>
      <c r="H1383" s="52">
        <f>H1382/100</f>
        <v>21.114999999999998</v>
      </c>
      <c r="I1383" s="168"/>
      <c r="J1383" s="168"/>
      <c r="K1383" s="168"/>
      <c r="L1383" s="168"/>
    </row>
    <row r="1384" spans="1:12" x14ac:dyDescent="0.25">
      <c r="A1384" s="47" t="s">
        <v>78</v>
      </c>
      <c r="B1384" s="37">
        <v>150</v>
      </c>
      <c r="C1384" s="37"/>
      <c r="D1384" s="37"/>
      <c r="E1384" s="37"/>
      <c r="F1384" s="37">
        <v>180</v>
      </c>
      <c r="G1384" s="6"/>
      <c r="H1384" s="7"/>
      <c r="I1384" s="168"/>
      <c r="J1384" s="168"/>
      <c r="K1384" s="168"/>
      <c r="L1384" s="168"/>
    </row>
    <row r="1385" spans="1:12" x14ac:dyDescent="0.25">
      <c r="A1385" s="8" t="s">
        <v>18</v>
      </c>
      <c r="B1385" s="2">
        <v>214</v>
      </c>
      <c r="C1385" s="2">
        <f>B1385*0.1</f>
        <v>21.400000000000002</v>
      </c>
      <c r="D1385" s="2">
        <v>49</v>
      </c>
      <c r="E1385" s="2">
        <f>D1385*C1385</f>
        <v>1048.6000000000001</v>
      </c>
      <c r="F1385" s="2">
        <v>257</v>
      </c>
      <c r="G1385" s="2">
        <f>F1385*0.1</f>
        <v>25.700000000000003</v>
      </c>
      <c r="H1385" s="9">
        <f>G1385*D1385</f>
        <v>1259.3000000000002</v>
      </c>
      <c r="I1385" s="168"/>
      <c r="J1385" s="168"/>
      <c r="K1385" s="168"/>
      <c r="L1385" s="168"/>
    </row>
    <row r="1386" spans="1:12" x14ac:dyDescent="0.25">
      <c r="A1386" s="8" t="s">
        <v>1</v>
      </c>
      <c r="B1386" s="2">
        <v>3</v>
      </c>
      <c r="C1386" s="2">
        <f t="shared" ref="C1386:C1388" si="468">B1386*0.1</f>
        <v>0.30000000000000004</v>
      </c>
      <c r="D1386" s="2">
        <v>27</v>
      </c>
      <c r="E1386" s="2">
        <f t="shared" ref="E1386:E1388" si="469">D1386*C1386</f>
        <v>8.1000000000000014</v>
      </c>
      <c r="F1386" s="2">
        <v>3</v>
      </c>
      <c r="G1386" s="2">
        <f t="shared" ref="G1386:G1388" si="470">F1386*0.1</f>
        <v>0.30000000000000004</v>
      </c>
      <c r="H1386" s="9">
        <f t="shared" ref="H1386:H1388" si="471">G1386*D1386</f>
        <v>8.1000000000000014</v>
      </c>
      <c r="I1386" s="168"/>
      <c r="J1386" s="168"/>
      <c r="K1386" s="168"/>
      <c r="L1386" s="168"/>
    </row>
    <row r="1387" spans="1:12" x14ac:dyDescent="0.25">
      <c r="A1387" s="8" t="s">
        <v>68</v>
      </c>
      <c r="B1387" s="2">
        <v>5.3</v>
      </c>
      <c r="C1387" s="2">
        <f t="shared" si="468"/>
        <v>0.53</v>
      </c>
      <c r="D1387" s="2">
        <v>620</v>
      </c>
      <c r="E1387" s="2">
        <f t="shared" si="469"/>
        <v>328.6</v>
      </c>
      <c r="F1387" s="2">
        <v>6.4</v>
      </c>
      <c r="G1387" s="2">
        <f t="shared" si="470"/>
        <v>0.64000000000000012</v>
      </c>
      <c r="H1387" s="9">
        <f t="shared" si="471"/>
        <v>396.80000000000007</v>
      </c>
      <c r="I1387" s="168"/>
      <c r="J1387" s="168"/>
      <c r="K1387" s="168"/>
      <c r="L1387" s="168"/>
    </row>
    <row r="1388" spans="1:12" x14ac:dyDescent="0.25">
      <c r="A1388" s="8" t="s">
        <v>77</v>
      </c>
      <c r="B1388" s="2">
        <v>23.7</v>
      </c>
      <c r="C1388" s="2">
        <f t="shared" si="468"/>
        <v>2.37</v>
      </c>
      <c r="D1388" s="2">
        <v>74</v>
      </c>
      <c r="E1388" s="2">
        <f t="shared" si="469"/>
        <v>175.38</v>
      </c>
      <c r="F1388" s="2">
        <v>28.4</v>
      </c>
      <c r="G1388" s="2">
        <f t="shared" si="470"/>
        <v>2.84</v>
      </c>
      <c r="H1388" s="9">
        <f t="shared" si="471"/>
        <v>210.16</v>
      </c>
      <c r="I1388" s="168"/>
      <c r="J1388" s="168"/>
      <c r="K1388" s="168"/>
      <c r="L1388" s="168"/>
    </row>
    <row r="1389" spans="1:12" x14ac:dyDescent="0.25">
      <c r="A1389" s="8"/>
      <c r="B1389" s="2"/>
      <c r="C1389" s="2"/>
      <c r="D1389" s="2"/>
      <c r="E1389" s="2">
        <f>SUM(E1385:E1388)</f>
        <v>1560.6800000000003</v>
      </c>
      <c r="F1389" s="2"/>
      <c r="G1389" s="2"/>
      <c r="H1389" s="9">
        <f>SUM(H1385:H1388)</f>
        <v>1874.3600000000004</v>
      </c>
      <c r="I1389" s="168"/>
      <c r="J1389" s="168"/>
      <c r="K1389" s="168"/>
      <c r="L1389" s="168"/>
    </row>
    <row r="1390" spans="1:12" ht="15.75" thickBot="1" x14ac:dyDescent="0.3">
      <c r="A1390" s="12"/>
      <c r="B1390" s="13"/>
      <c r="C1390" s="13"/>
      <c r="D1390" s="13"/>
      <c r="E1390" s="41">
        <f>E1389/100</f>
        <v>15.606800000000003</v>
      </c>
      <c r="F1390" s="13"/>
      <c r="G1390" s="13"/>
      <c r="H1390" s="53">
        <f>H1389/100</f>
        <v>18.743600000000004</v>
      </c>
      <c r="I1390" s="168"/>
      <c r="J1390" s="168"/>
      <c r="K1390" s="168"/>
      <c r="L1390" s="168"/>
    </row>
    <row r="1391" spans="1:12" x14ac:dyDescent="0.25">
      <c r="A1391" s="87" t="s">
        <v>65</v>
      </c>
      <c r="B1391" s="35">
        <v>200</v>
      </c>
      <c r="C1391" s="35"/>
      <c r="D1391" s="35"/>
      <c r="E1391" s="35"/>
      <c r="F1391" s="35">
        <v>200</v>
      </c>
      <c r="G1391" s="29"/>
      <c r="H1391" s="61"/>
      <c r="I1391" s="168"/>
      <c r="J1391" s="168"/>
      <c r="K1391" s="168"/>
      <c r="L1391" s="168"/>
    </row>
    <row r="1392" spans="1:12" x14ac:dyDescent="0.25">
      <c r="A1392" s="87" t="s">
        <v>28</v>
      </c>
      <c r="B1392" s="35">
        <v>16</v>
      </c>
      <c r="C1392" s="35">
        <v>1.6</v>
      </c>
      <c r="D1392" s="35">
        <v>179</v>
      </c>
      <c r="E1392" s="35">
        <f>D1392*C1392</f>
        <v>286.40000000000003</v>
      </c>
      <c r="F1392" s="35">
        <v>16</v>
      </c>
      <c r="G1392" s="29">
        <v>1.6</v>
      </c>
      <c r="H1392" s="61">
        <f>G1392*D1392</f>
        <v>286.40000000000003</v>
      </c>
      <c r="I1392" s="168"/>
      <c r="J1392" s="168"/>
      <c r="K1392" s="168"/>
      <c r="L1392" s="168"/>
    </row>
    <row r="1393" spans="1:12" x14ac:dyDescent="0.25">
      <c r="A1393" s="87" t="s">
        <v>2</v>
      </c>
      <c r="B1393" s="35">
        <v>24</v>
      </c>
      <c r="C1393" s="35">
        <v>2.4</v>
      </c>
      <c r="D1393" s="35">
        <v>85.8</v>
      </c>
      <c r="E1393" s="35">
        <f>D1393*C1393</f>
        <v>205.92</v>
      </c>
      <c r="F1393" s="35">
        <v>24</v>
      </c>
      <c r="G1393" s="29">
        <v>2.4</v>
      </c>
      <c r="H1393" s="61">
        <f>G1393*D1393</f>
        <v>205.92</v>
      </c>
      <c r="I1393" s="168"/>
      <c r="J1393" s="168"/>
      <c r="K1393" s="168"/>
      <c r="L1393" s="168"/>
    </row>
    <row r="1394" spans="1:12" x14ac:dyDescent="0.25">
      <c r="A1394" s="87"/>
      <c r="B1394" s="35"/>
      <c r="C1394" s="35"/>
      <c r="D1394" s="35"/>
      <c r="E1394" s="35">
        <f>SUM(E1392:E1393)</f>
        <v>492.32000000000005</v>
      </c>
      <c r="F1394" s="35"/>
      <c r="G1394" s="29"/>
      <c r="H1394" s="61">
        <f>SUM(H1392:H1393)</f>
        <v>492.32000000000005</v>
      </c>
      <c r="I1394" s="168"/>
      <c r="J1394" s="168"/>
      <c r="K1394" s="168"/>
      <c r="L1394" s="168"/>
    </row>
    <row r="1395" spans="1:12" ht="15.75" thickBot="1" x14ac:dyDescent="0.3">
      <c r="A1395" s="8"/>
      <c r="B1395" s="2"/>
      <c r="C1395" s="2"/>
      <c r="D1395" s="2"/>
      <c r="E1395" s="2">
        <f>E1394/100</f>
        <v>4.9232000000000005</v>
      </c>
      <c r="F1395" s="2"/>
      <c r="G1395" s="2"/>
      <c r="H1395" s="9">
        <f>H1394/100</f>
        <v>4.9232000000000005</v>
      </c>
      <c r="I1395" s="168"/>
      <c r="J1395" s="168"/>
      <c r="K1395" s="168"/>
      <c r="L1395" s="168"/>
    </row>
    <row r="1396" spans="1:12" x14ac:dyDescent="0.25">
      <c r="A1396" s="47" t="s">
        <v>224</v>
      </c>
      <c r="B1396" s="54" t="s">
        <v>35</v>
      </c>
      <c r="C1396" s="54"/>
      <c r="D1396" s="54"/>
      <c r="E1396" s="54"/>
      <c r="F1396" s="54" t="s">
        <v>35</v>
      </c>
      <c r="G1396" s="6"/>
      <c r="H1396" s="7"/>
      <c r="I1396" s="168"/>
      <c r="J1396" s="168"/>
      <c r="K1396" s="168"/>
      <c r="L1396" s="168"/>
    </row>
    <row r="1397" spans="1:12" x14ac:dyDescent="0.25">
      <c r="A1397" s="8" t="s">
        <v>138</v>
      </c>
      <c r="B1397" s="2">
        <v>185.4</v>
      </c>
      <c r="C1397" s="2">
        <f>B1397*0.1</f>
        <v>18.540000000000003</v>
      </c>
      <c r="D1397" s="2">
        <v>250</v>
      </c>
      <c r="E1397" s="2">
        <f>D1397*C1397</f>
        <v>4635.0000000000009</v>
      </c>
      <c r="F1397" s="2">
        <v>185.4</v>
      </c>
      <c r="G1397" s="2">
        <f>F1397*0.1</f>
        <v>18.540000000000003</v>
      </c>
      <c r="H1397" s="9">
        <f>G1397*D1397</f>
        <v>4635.0000000000009</v>
      </c>
      <c r="I1397" s="168"/>
      <c r="J1397" s="168"/>
      <c r="K1397" s="168"/>
      <c r="L1397" s="168"/>
    </row>
    <row r="1398" spans="1:12" x14ac:dyDescent="0.25">
      <c r="A1398" s="14" t="s">
        <v>68</v>
      </c>
      <c r="B1398" s="4">
        <v>5</v>
      </c>
      <c r="C1398" s="2">
        <f t="shared" ref="C1398:C1399" si="472">B1398*0.1</f>
        <v>0.5</v>
      </c>
      <c r="D1398" s="4">
        <v>620</v>
      </c>
      <c r="E1398" s="2">
        <f t="shared" ref="E1398:E1399" si="473">D1398*C1398</f>
        <v>310</v>
      </c>
      <c r="F1398" s="4">
        <v>5</v>
      </c>
      <c r="G1398" s="2">
        <f t="shared" ref="G1398:G1399" si="474">F1398*0.1</f>
        <v>0.5</v>
      </c>
      <c r="H1398" s="9">
        <f t="shared" ref="H1398:H1399" si="475">G1398*D1398</f>
        <v>310</v>
      </c>
      <c r="I1398" s="168"/>
      <c r="J1398" s="168"/>
      <c r="K1398" s="168"/>
      <c r="L1398" s="168"/>
    </row>
    <row r="1399" spans="1:12" x14ac:dyDescent="0.25">
      <c r="A1399" s="14" t="s">
        <v>1</v>
      </c>
      <c r="B1399" s="4">
        <v>1</v>
      </c>
      <c r="C1399" s="2">
        <f t="shared" si="472"/>
        <v>0.1</v>
      </c>
      <c r="D1399" s="4">
        <v>27</v>
      </c>
      <c r="E1399" s="2">
        <f t="shared" si="473"/>
        <v>2.7</v>
      </c>
      <c r="F1399" s="4">
        <v>1</v>
      </c>
      <c r="G1399" s="2">
        <f t="shared" si="474"/>
        <v>0.1</v>
      </c>
      <c r="H1399" s="9">
        <f t="shared" si="475"/>
        <v>2.7</v>
      </c>
      <c r="I1399" s="168"/>
      <c r="J1399" s="168"/>
      <c r="K1399" s="168"/>
      <c r="L1399" s="168"/>
    </row>
    <row r="1400" spans="1:12" x14ac:dyDescent="0.25">
      <c r="A1400" s="2"/>
      <c r="B1400" s="2"/>
      <c r="C1400" s="2"/>
      <c r="D1400" s="2"/>
      <c r="E1400" s="66">
        <f>SUM(E1397:E1399)</f>
        <v>4947.7000000000007</v>
      </c>
      <c r="F1400" s="2"/>
      <c r="G1400" s="2"/>
      <c r="H1400" s="88">
        <f>SUM(H1397:H1399)</f>
        <v>4947.7000000000007</v>
      </c>
      <c r="I1400" s="168"/>
      <c r="J1400" s="168"/>
      <c r="K1400" s="168"/>
      <c r="L1400" s="168"/>
    </row>
    <row r="1401" spans="1:12" ht="15.75" thickBot="1" x14ac:dyDescent="0.3">
      <c r="A1401" s="3" t="s">
        <v>50</v>
      </c>
      <c r="B1401" s="2"/>
      <c r="C1401" s="2"/>
      <c r="D1401" s="2"/>
      <c r="E1401" s="3">
        <f>E1400/100</f>
        <v>49.477000000000004</v>
      </c>
      <c r="F1401" s="2"/>
      <c r="G1401" s="2"/>
      <c r="H1401" s="70">
        <f>H1400/100</f>
        <v>49.477000000000004</v>
      </c>
      <c r="I1401" s="168"/>
      <c r="J1401" s="168"/>
      <c r="K1401" s="168"/>
      <c r="L1401" s="168"/>
    </row>
    <row r="1402" spans="1:12" ht="15.75" thickBot="1" x14ac:dyDescent="0.3">
      <c r="A1402" s="5" t="s">
        <v>55</v>
      </c>
      <c r="B1402" s="37">
        <v>50</v>
      </c>
      <c r="C1402" s="6">
        <v>5</v>
      </c>
      <c r="D1402" s="6">
        <v>62</v>
      </c>
      <c r="E1402" s="37">
        <f>D1402*C1402/100</f>
        <v>3.1</v>
      </c>
      <c r="F1402" s="37">
        <v>50</v>
      </c>
      <c r="G1402" s="6">
        <v>5</v>
      </c>
      <c r="H1402" s="38">
        <f>G1402*D1402/100</f>
        <v>3.1</v>
      </c>
      <c r="I1402" s="168"/>
      <c r="J1402" s="168"/>
      <c r="K1402" s="168"/>
      <c r="L1402" s="168"/>
    </row>
    <row r="1403" spans="1:12" ht="15.75" thickBot="1" x14ac:dyDescent="0.3">
      <c r="A1403" s="23" t="s">
        <v>56</v>
      </c>
      <c r="B1403" s="4">
        <v>20</v>
      </c>
      <c r="C1403" s="4">
        <v>2</v>
      </c>
      <c r="D1403" s="4">
        <v>117</v>
      </c>
      <c r="E1403" s="84">
        <f>D1403*C1403/100</f>
        <v>2.34</v>
      </c>
      <c r="F1403" s="22">
        <v>30</v>
      </c>
      <c r="G1403" s="4">
        <f>F1403*0.1</f>
        <v>3</v>
      </c>
      <c r="H1403" s="38">
        <f>G1403*D1403/100</f>
        <v>3.51</v>
      </c>
      <c r="I1403" s="168"/>
      <c r="J1403" s="168"/>
      <c r="K1403" s="168"/>
      <c r="L1403" s="168"/>
    </row>
    <row r="1404" spans="1:12" ht="15.75" thickBot="1" x14ac:dyDescent="0.3">
      <c r="A1404" s="111" t="s">
        <v>50</v>
      </c>
      <c r="B1404" s="65"/>
      <c r="C1404" s="65"/>
      <c r="D1404" s="65"/>
      <c r="E1404" s="112">
        <f>E1373+E1383+E1390+E1395+E1401+E1402+E1403</f>
        <v>111.76320000000001</v>
      </c>
      <c r="F1404" s="113"/>
      <c r="G1404" s="113"/>
      <c r="H1404" s="114">
        <f>H1403+H1402+H1401+H1395+H1390+H1383+H1373</f>
        <v>126.07920000000001</v>
      </c>
      <c r="I1404" s="168"/>
      <c r="J1404" s="168"/>
      <c r="K1404" s="168"/>
      <c r="L1404" s="168"/>
    </row>
    <row r="1405" spans="1:12" ht="15.75" x14ac:dyDescent="0.25">
      <c r="A1405" s="370" t="s">
        <v>186</v>
      </c>
      <c r="B1405" s="371"/>
      <c r="C1405" s="371"/>
      <c r="D1405" s="371"/>
      <c r="E1405" s="371"/>
      <c r="F1405" s="371"/>
      <c r="G1405" s="371"/>
      <c r="H1405" s="372"/>
      <c r="I1405" s="168"/>
      <c r="J1405" s="168"/>
      <c r="K1405" s="168"/>
      <c r="L1405" s="168"/>
    </row>
    <row r="1406" spans="1:12" x14ac:dyDescent="0.25">
      <c r="A1406" s="359" t="s">
        <v>15</v>
      </c>
      <c r="B1406" s="365" t="s">
        <v>86</v>
      </c>
      <c r="C1406" s="365"/>
      <c r="D1406" s="365"/>
      <c r="E1406" s="365"/>
      <c r="F1406" s="365" t="s">
        <v>85</v>
      </c>
      <c r="G1406" s="365"/>
      <c r="H1406" s="366"/>
      <c r="I1406" s="168"/>
      <c r="J1406" s="168"/>
      <c r="K1406" s="168"/>
      <c r="L1406" s="168"/>
    </row>
    <row r="1407" spans="1:12" ht="30.75" thickBot="1" x14ac:dyDescent="0.3">
      <c r="A1407" s="359"/>
      <c r="B1407" s="16" t="s">
        <v>73</v>
      </c>
      <c r="C1407" s="44" t="s">
        <v>5</v>
      </c>
      <c r="D1407" s="44" t="s">
        <v>6</v>
      </c>
      <c r="E1407" s="44" t="s">
        <v>13</v>
      </c>
      <c r="F1407" s="16" t="s">
        <v>73</v>
      </c>
      <c r="G1407" s="44" t="s">
        <v>14</v>
      </c>
      <c r="H1407" s="45" t="s">
        <v>13</v>
      </c>
      <c r="I1407" s="168"/>
      <c r="J1407" s="168"/>
      <c r="K1407" s="168"/>
      <c r="L1407" s="168"/>
    </row>
    <row r="1408" spans="1:12" x14ac:dyDescent="0.25">
      <c r="A1408" s="60" t="s">
        <v>96</v>
      </c>
      <c r="B1408" s="37">
        <v>160</v>
      </c>
      <c r="C1408" s="37"/>
      <c r="D1408" s="37"/>
      <c r="E1408" s="37"/>
      <c r="F1408" s="37">
        <v>210</v>
      </c>
      <c r="G1408" s="6"/>
      <c r="H1408" s="7"/>
      <c r="I1408" s="168"/>
      <c r="J1408" s="168"/>
      <c r="K1408" s="168"/>
      <c r="L1408" s="168"/>
    </row>
    <row r="1409" spans="1:12" x14ac:dyDescent="0.25">
      <c r="A1409" s="8" t="s">
        <v>39</v>
      </c>
      <c r="B1409" s="2">
        <v>102</v>
      </c>
      <c r="C1409" s="2">
        <f>B1409*100/40</f>
        <v>255</v>
      </c>
      <c r="D1409" s="2">
        <v>11</v>
      </c>
      <c r="E1409" s="2">
        <f>D1409*C1409</f>
        <v>2805</v>
      </c>
      <c r="F1409" s="2">
        <v>148</v>
      </c>
      <c r="G1409" s="2">
        <f>F1409*100/40</f>
        <v>370</v>
      </c>
      <c r="H1409" s="9">
        <f>G1409*D1409</f>
        <v>4070</v>
      </c>
      <c r="I1409" s="168"/>
      <c r="J1409" s="168"/>
      <c r="K1409" s="168"/>
      <c r="L1409" s="168"/>
    </row>
    <row r="1410" spans="1:12" x14ac:dyDescent="0.25">
      <c r="A1410" s="8" t="s">
        <v>75</v>
      </c>
      <c r="B1410" s="2">
        <v>38</v>
      </c>
      <c r="C1410" s="2">
        <f>B1410*0.1</f>
        <v>3.8000000000000003</v>
      </c>
      <c r="D1410" s="2">
        <v>74</v>
      </c>
      <c r="E1410" s="2">
        <f t="shared" ref="E1410:E1412" si="476">D1410*C1410</f>
        <v>281.20000000000005</v>
      </c>
      <c r="F1410" s="2">
        <v>54</v>
      </c>
      <c r="G1410" s="2">
        <f>F1410*0.1</f>
        <v>5.4</v>
      </c>
      <c r="H1410" s="9">
        <f t="shared" ref="H1410:H1412" si="477">G1410*D1410</f>
        <v>399.6</v>
      </c>
      <c r="I1410" s="168"/>
      <c r="J1410" s="168"/>
      <c r="K1410" s="168"/>
      <c r="L1410" s="168"/>
    </row>
    <row r="1411" spans="1:12" x14ac:dyDescent="0.25">
      <c r="A1411" s="8" t="s">
        <v>68</v>
      </c>
      <c r="B1411" s="2">
        <v>10</v>
      </c>
      <c r="C1411" s="2">
        <f t="shared" ref="C1411:C1412" si="478">B1411*0.1</f>
        <v>1</v>
      </c>
      <c r="D1411" s="2">
        <v>620</v>
      </c>
      <c r="E1411" s="2">
        <f t="shared" si="476"/>
        <v>620</v>
      </c>
      <c r="F1411" s="2">
        <v>10</v>
      </c>
      <c r="G1411" s="2">
        <f t="shared" ref="G1411:G1412" si="479">F1411*0.1</f>
        <v>1</v>
      </c>
      <c r="H1411" s="9">
        <f t="shared" si="477"/>
        <v>620</v>
      </c>
      <c r="I1411" s="168"/>
      <c r="J1411" s="168"/>
      <c r="K1411" s="168"/>
      <c r="L1411" s="168"/>
    </row>
    <row r="1412" spans="1:12" x14ac:dyDescent="0.25">
      <c r="A1412" s="8" t="s">
        <v>1</v>
      </c>
      <c r="B1412" s="2">
        <v>2</v>
      </c>
      <c r="C1412" s="2">
        <f t="shared" si="478"/>
        <v>0.2</v>
      </c>
      <c r="D1412" s="2">
        <v>27</v>
      </c>
      <c r="E1412" s="2">
        <f t="shared" si="476"/>
        <v>5.4</v>
      </c>
      <c r="F1412" s="2">
        <v>3</v>
      </c>
      <c r="G1412" s="2">
        <f t="shared" si="479"/>
        <v>0.30000000000000004</v>
      </c>
      <c r="H1412" s="9">
        <f t="shared" si="477"/>
        <v>8.1000000000000014</v>
      </c>
      <c r="I1412" s="168"/>
      <c r="J1412" s="168"/>
      <c r="K1412" s="168"/>
      <c r="L1412" s="168"/>
    </row>
    <row r="1413" spans="1:12" x14ac:dyDescent="0.25">
      <c r="A1413" s="8"/>
      <c r="B1413" s="2"/>
      <c r="C1413" s="2"/>
      <c r="D1413" s="2"/>
      <c r="E1413" s="2">
        <f>SUM(E1409:E1412)</f>
        <v>3711.6</v>
      </c>
      <c r="F1413" s="2"/>
      <c r="G1413" s="2"/>
      <c r="H1413" s="9">
        <f>SUM(H1409:H1412)</f>
        <v>5097.7000000000007</v>
      </c>
      <c r="I1413" s="168"/>
      <c r="J1413" s="168"/>
      <c r="K1413" s="168"/>
      <c r="L1413" s="168"/>
    </row>
    <row r="1414" spans="1:12" ht="15.75" thickBot="1" x14ac:dyDescent="0.3">
      <c r="A1414" s="12"/>
      <c r="B1414" s="13"/>
      <c r="C1414" s="13"/>
      <c r="D1414" s="13"/>
      <c r="E1414" s="41">
        <f>E1413/100</f>
        <v>37.116</v>
      </c>
      <c r="F1414" s="32"/>
      <c r="G1414" s="32"/>
      <c r="H1414" s="33">
        <f>H1413/100</f>
        <v>50.977000000000004</v>
      </c>
      <c r="I1414" s="168"/>
      <c r="J1414" s="168"/>
      <c r="K1414" s="168"/>
      <c r="L1414" s="168"/>
    </row>
    <row r="1415" spans="1:12" x14ac:dyDescent="0.25">
      <c r="A1415" s="5" t="s">
        <v>205</v>
      </c>
      <c r="B1415" s="37">
        <v>60</v>
      </c>
      <c r="C1415" s="37"/>
      <c r="D1415" s="37"/>
      <c r="E1415" s="37"/>
      <c r="F1415" s="37">
        <v>60</v>
      </c>
      <c r="G1415" s="6"/>
      <c r="H1415" s="7"/>
      <c r="I1415" s="168"/>
      <c r="J1415" s="168"/>
      <c r="K1415" s="168"/>
      <c r="L1415" s="168"/>
    </row>
    <row r="1416" spans="1:12" x14ac:dyDescent="0.25">
      <c r="A1416" s="8" t="s">
        <v>76</v>
      </c>
      <c r="B1416" s="2">
        <v>62</v>
      </c>
      <c r="C1416" s="2">
        <f t="shared" ref="C1416" si="480">B1416*0.1</f>
        <v>6.2</v>
      </c>
      <c r="D1416" s="2">
        <v>198</v>
      </c>
      <c r="E1416" s="2">
        <f t="shared" ref="E1416" si="481">D1416*C1416</f>
        <v>1227.6000000000001</v>
      </c>
      <c r="F1416" s="2">
        <v>62</v>
      </c>
      <c r="G1416" s="2">
        <f t="shared" ref="G1416" si="482">F1416*0.1</f>
        <v>6.2</v>
      </c>
      <c r="H1416" s="9">
        <f t="shared" ref="H1416" si="483">G1416*D1416</f>
        <v>1227.6000000000001</v>
      </c>
      <c r="I1416" s="168"/>
      <c r="J1416" s="168"/>
      <c r="K1416" s="168"/>
      <c r="L1416" s="168"/>
    </row>
    <row r="1417" spans="1:12" ht="15.75" thickBot="1" x14ac:dyDescent="0.3">
      <c r="A1417" s="12"/>
      <c r="B1417" s="13"/>
      <c r="C1417" s="13"/>
      <c r="D1417" s="13"/>
      <c r="E1417" s="41">
        <f>E1416/100</f>
        <v>12.276000000000002</v>
      </c>
      <c r="F1417" s="13"/>
      <c r="G1417" s="13"/>
      <c r="H1417" s="53">
        <f>H1416/100</f>
        <v>12.276000000000002</v>
      </c>
      <c r="I1417" s="168"/>
      <c r="J1417" s="168"/>
      <c r="K1417" s="168"/>
      <c r="L1417" s="168"/>
    </row>
    <row r="1418" spans="1:12" ht="15.75" thickBot="1" x14ac:dyDescent="0.3">
      <c r="A1418" s="5" t="s">
        <v>55</v>
      </c>
      <c r="B1418" s="62">
        <v>30</v>
      </c>
      <c r="C1418" s="6">
        <v>3</v>
      </c>
      <c r="D1418" s="6">
        <v>62</v>
      </c>
      <c r="E1418" s="37">
        <f>D1418*3/100</f>
        <v>1.86</v>
      </c>
      <c r="F1418" s="62">
        <v>30</v>
      </c>
      <c r="G1418" s="6">
        <v>3</v>
      </c>
      <c r="H1418" s="38">
        <f>G1418*D1418/100</f>
        <v>1.86</v>
      </c>
      <c r="I1418" s="168"/>
      <c r="J1418" s="168"/>
      <c r="K1418" s="168"/>
      <c r="L1418" s="168"/>
    </row>
    <row r="1419" spans="1:12" x14ac:dyDescent="0.25">
      <c r="A1419" s="5" t="s">
        <v>133</v>
      </c>
      <c r="B1419" s="37">
        <v>200</v>
      </c>
      <c r="C1419" s="37"/>
      <c r="D1419" s="37"/>
      <c r="E1419" s="37"/>
      <c r="F1419" s="37">
        <v>200</v>
      </c>
      <c r="G1419" s="6"/>
      <c r="H1419" s="7"/>
      <c r="I1419" s="168"/>
      <c r="J1419" s="168"/>
      <c r="K1419" s="168"/>
      <c r="L1419" s="168"/>
    </row>
    <row r="1420" spans="1:12" x14ac:dyDescent="0.25">
      <c r="A1420" s="8" t="s">
        <v>11</v>
      </c>
      <c r="B1420" s="2">
        <v>1</v>
      </c>
      <c r="C1420" s="2">
        <f>B1420*100/1000</f>
        <v>0.1</v>
      </c>
      <c r="D1420" s="2">
        <v>650</v>
      </c>
      <c r="E1420" s="2">
        <f>D1420*C1420</f>
        <v>65</v>
      </c>
      <c r="F1420" s="2">
        <v>1</v>
      </c>
      <c r="G1420" s="2">
        <f>F1420*100/1000</f>
        <v>0.1</v>
      </c>
      <c r="H1420" s="9">
        <f>G1420*D1420</f>
        <v>65</v>
      </c>
      <c r="I1420" s="168"/>
      <c r="J1420" s="168"/>
      <c r="K1420" s="168"/>
      <c r="L1420" s="168"/>
    </row>
    <row r="1421" spans="1:12" x14ac:dyDescent="0.25">
      <c r="A1421" s="8" t="s">
        <v>72</v>
      </c>
      <c r="B1421" s="2">
        <v>6</v>
      </c>
      <c r="C1421" s="2">
        <f t="shared" ref="C1421:C1422" si="484">B1421*100/1000</f>
        <v>0.6</v>
      </c>
      <c r="D1421" s="2">
        <v>320</v>
      </c>
      <c r="E1421" s="2">
        <f>D1421*C1421</f>
        <v>192</v>
      </c>
      <c r="F1421" s="2">
        <v>6</v>
      </c>
      <c r="G1421" s="2">
        <f t="shared" ref="G1421:G1422" si="485">F1421*100/1000</f>
        <v>0.6</v>
      </c>
      <c r="H1421" s="9">
        <f>G1421*D1421</f>
        <v>192</v>
      </c>
      <c r="I1421" s="168"/>
      <c r="J1421" s="168"/>
      <c r="K1421" s="168"/>
      <c r="L1421" s="168"/>
    </row>
    <row r="1422" spans="1:12" x14ac:dyDescent="0.25">
      <c r="A1422" s="8" t="s">
        <v>2</v>
      </c>
      <c r="B1422" s="2">
        <v>11</v>
      </c>
      <c r="C1422" s="2">
        <f t="shared" si="484"/>
        <v>1.1000000000000001</v>
      </c>
      <c r="D1422" s="2">
        <v>85.8</v>
      </c>
      <c r="E1422" s="2">
        <f>C1422*D1422:D1422</f>
        <v>94.38000000000001</v>
      </c>
      <c r="F1422" s="2">
        <v>11</v>
      </c>
      <c r="G1422" s="2">
        <f t="shared" si="485"/>
        <v>1.1000000000000001</v>
      </c>
      <c r="H1422" s="9">
        <f>G1422*D1422</f>
        <v>94.38000000000001</v>
      </c>
      <c r="I1422" s="168"/>
      <c r="J1422" s="168"/>
      <c r="K1422" s="168"/>
      <c r="L1422" s="168"/>
    </row>
    <row r="1423" spans="1:12" x14ac:dyDescent="0.25">
      <c r="A1423" s="8"/>
      <c r="B1423" s="2"/>
      <c r="C1423" s="2"/>
      <c r="D1423" s="2"/>
      <c r="E1423" s="2">
        <f>SUM(E1420:E1422)</f>
        <v>351.38</v>
      </c>
      <c r="F1423" s="2"/>
      <c r="G1423" s="2"/>
      <c r="H1423" s="9">
        <f>SUM(H1420:H1422)</f>
        <v>351.38</v>
      </c>
      <c r="I1423" s="168"/>
      <c r="J1423" s="168"/>
      <c r="K1423" s="168"/>
      <c r="L1423" s="168"/>
    </row>
    <row r="1424" spans="1:12" ht="15.75" thickBot="1" x14ac:dyDescent="0.3">
      <c r="A1424" s="12"/>
      <c r="B1424" s="13"/>
      <c r="C1424" s="13"/>
      <c r="D1424" s="32"/>
      <c r="E1424" s="41">
        <f>E1423/100</f>
        <v>3.5137999999999998</v>
      </c>
      <c r="F1424" s="13"/>
      <c r="G1424" s="13"/>
      <c r="H1424" s="33">
        <f>H1423/100</f>
        <v>3.5137999999999998</v>
      </c>
      <c r="I1424" s="168"/>
      <c r="J1424" s="168"/>
      <c r="K1424" s="168"/>
      <c r="L1424" s="168"/>
    </row>
    <row r="1425" spans="1:14" ht="15.75" thickBot="1" x14ac:dyDescent="0.3">
      <c r="A1425" s="51" t="s">
        <v>225</v>
      </c>
      <c r="B1425" s="50">
        <v>50</v>
      </c>
      <c r="C1425" s="50">
        <f>B1425*0.1</f>
        <v>5</v>
      </c>
      <c r="D1425" s="50">
        <v>260</v>
      </c>
      <c r="E1425" s="50">
        <f>D1425*C1425/100</f>
        <v>13</v>
      </c>
      <c r="F1425" s="50">
        <v>50</v>
      </c>
      <c r="G1425" s="50">
        <f>F1425*0.1</f>
        <v>5</v>
      </c>
      <c r="H1425" s="52">
        <f>G1425*D1425/100</f>
        <v>13</v>
      </c>
      <c r="I1425" s="168"/>
      <c r="J1425" s="168"/>
      <c r="K1425" s="168"/>
      <c r="L1425" s="168"/>
    </row>
    <row r="1426" spans="1:14" x14ac:dyDescent="0.25">
      <c r="A1426" s="35" t="s">
        <v>50</v>
      </c>
      <c r="B1426" s="29"/>
      <c r="C1426" s="29"/>
      <c r="D1426" s="29"/>
      <c r="E1426" s="106">
        <f>E1425+E1424+E1418+E1417+E1414</f>
        <v>67.765799999999999</v>
      </c>
      <c r="F1426" s="35"/>
      <c r="G1426" s="35"/>
      <c r="H1426" s="106">
        <f>H1425+H1424+H1418+H1417+H1414</f>
        <v>81.626800000000003</v>
      </c>
      <c r="I1426" s="168"/>
      <c r="J1426" s="168"/>
      <c r="K1426" s="168"/>
      <c r="L1426" s="168"/>
    </row>
    <row r="1427" spans="1:14" x14ac:dyDescent="0.25">
      <c r="A1427" s="358" t="s">
        <v>16</v>
      </c>
      <c r="B1427" s="360" t="s">
        <v>86</v>
      </c>
      <c r="C1427" s="360"/>
      <c r="D1427" s="360"/>
      <c r="E1427" s="360"/>
      <c r="F1427" s="360" t="s">
        <v>85</v>
      </c>
      <c r="G1427" s="360"/>
      <c r="H1427" s="361"/>
      <c r="I1427" s="168"/>
      <c r="J1427" s="168"/>
      <c r="K1427" s="168"/>
      <c r="L1427" s="168"/>
    </row>
    <row r="1428" spans="1:14" ht="30.75" thickBot="1" x14ac:dyDescent="0.3">
      <c r="A1428" s="359"/>
      <c r="B1428" s="16" t="s">
        <v>73</v>
      </c>
      <c r="C1428" s="44" t="s">
        <v>5</v>
      </c>
      <c r="D1428" s="44" t="s">
        <v>6</v>
      </c>
      <c r="E1428" s="44" t="s">
        <v>13</v>
      </c>
      <c r="F1428" s="16" t="s">
        <v>73</v>
      </c>
      <c r="G1428" s="44" t="s">
        <v>14</v>
      </c>
      <c r="H1428" s="45" t="s">
        <v>13</v>
      </c>
      <c r="I1428" s="168"/>
      <c r="J1428" s="168"/>
      <c r="K1428" s="168"/>
      <c r="L1428" s="168"/>
    </row>
    <row r="1429" spans="1:14" x14ac:dyDescent="0.25">
      <c r="A1429" s="46" t="s">
        <v>105</v>
      </c>
      <c r="B1429" s="37">
        <v>60</v>
      </c>
      <c r="C1429" s="37"/>
      <c r="D1429" s="37"/>
      <c r="E1429" s="37"/>
      <c r="F1429" s="37">
        <v>100</v>
      </c>
      <c r="G1429" s="6"/>
      <c r="H1429" s="180"/>
      <c r="I1429" s="168"/>
      <c r="J1429" s="168"/>
      <c r="K1429" s="168"/>
      <c r="L1429" s="168"/>
    </row>
    <row r="1430" spans="1:14" x14ac:dyDescent="0.25">
      <c r="A1430" s="8" t="s">
        <v>106</v>
      </c>
      <c r="B1430" s="2">
        <v>29</v>
      </c>
      <c r="C1430" s="2">
        <f>B1430*0.1</f>
        <v>2.9000000000000004</v>
      </c>
      <c r="D1430" s="2">
        <v>170</v>
      </c>
      <c r="E1430" s="2">
        <f>D1430*C1430</f>
        <v>493.00000000000006</v>
      </c>
      <c r="F1430" s="2">
        <v>48.2</v>
      </c>
      <c r="G1430" s="2">
        <f>F1430*0.1</f>
        <v>4.82</v>
      </c>
      <c r="H1430" s="181">
        <f>G1430*D1430</f>
        <v>819.40000000000009</v>
      </c>
      <c r="I1430" s="168"/>
      <c r="J1430" s="168"/>
      <c r="K1430" s="168"/>
      <c r="L1430" s="168"/>
    </row>
    <row r="1431" spans="1:14" x14ac:dyDescent="0.25">
      <c r="A1431" s="8" t="s">
        <v>107</v>
      </c>
      <c r="B1431" s="2">
        <v>22.5</v>
      </c>
      <c r="C1431" s="2">
        <f t="shared" ref="C1431:C1434" si="486">B1431*0.1</f>
        <v>2.25</v>
      </c>
      <c r="D1431" s="2">
        <v>170</v>
      </c>
      <c r="E1431" s="2">
        <f t="shared" ref="E1431:E1434" si="487">D1431*C1431</f>
        <v>382.5</v>
      </c>
      <c r="F1431" s="2">
        <v>37.5</v>
      </c>
      <c r="G1431" s="2">
        <f t="shared" ref="G1431:G1434" si="488">F1431*0.1</f>
        <v>3.75</v>
      </c>
      <c r="H1431" s="181">
        <f>G1431*D1431</f>
        <v>637.5</v>
      </c>
      <c r="I1431" s="168"/>
      <c r="J1431" s="168"/>
      <c r="K1431" s="168"/>
      <c r="L1431" s="168"/>
    </row>
    <row r="1432" spans="1:14" x14ac:dyDescent="0.25">
      <c r="A1432" s="8" t="s">
        <v>67</v>
      </c>
      <c r="B1432" s="2">
        <v>2</v>
      </c>
      <c r="C1432" s="2">
        <f t="shared" si="486"/>
        <v>0.2</v>
      </c>
      <c r="D1432" s="2">
        <v>138</v>
      </c>
      <c r="E1432" s="2">
        <f t="shared" si="487"/>
        <v>27.6</v>
      </c>
      <c r="F1432" s="2">
        <v>4</v>
      </c>
      <c r="G1432" s="2">
        <f t="shared" si="488"/>
        <v>0.4</v>
      </c>
      <c r="H1432" s="181">
        <f t="shared" ref="H1432:H1434" si="489">G1432*D1432</f>
        <v>55.2</v>
      </c>
      <c r="I1432" s="168"/>
      <c r="J1432" s="168"/>
      <c r="K1432" s="168"/>
      <c r="L1432" s="168"/>
    </row>
    <row r="1433" spans="1:14" x14ac:dyDescent="0.25">
      <c r="A1433" s="8" t="s">
        <v>25</v>
      </c>
      <c r="B1433" s="2">
        <v>7.1</v>
      </c>
      <c r="C1433" s="2">
        <f t="shared" si="486"/>
        <v>0.71</v>
      </c>
      <c r="D1433" s="2">
        <v>49</v>
      </c>
      <c r="E1433" s="2">
        <f t="shared" si="487"/>
        <v>34.79</v>
      </c>
      <c r="F1433" s="2">
        <v>11.9</v>
      </c>
      <c r="G1433" s="2">
        <f t="shared" si="488"/>
        <v>1.1900000000000002</v>
      </c>
      <c r="H1433" s="181">
        <f t="shared" si="489"/>
        <v>58.310000000000009</v>
      </c>
      <c r="I1433" s="168"/>
      <c r="J1433" s="168"/>
      <c r="K1433" s="168"/>
      <c r="L1433" s="168"/>
    </row>
    <row r="1434" spans="1:14" x14ac:dyDescent="0.25">
      <c r="A1434" s="14" t="s">
        <v>1</v>
      </c>
      <c r="B1434" s="4">
        <v>2</v>
      </c>
      <c r="C1434" s="2">
        <f t="shared" si="486"/>
        <v>0.2</v>
      </c>
      <c r="D1434" s="4">
        <v>27</v>
      </c>
      <c r="E1434" s="2">
        <f t="shared" si="487"/>
        <v>5.4</v>
      </c>
      <c r="F1434" s="4">
        <v>2</v>
      </c>
      <c r="G1434" s="2">
        <f t="shared" si="488"/>
        <v>0.2</v>
      </c>
      <c r="H1434" s="181">
        <f t="shared" si="489"/>
        <v>5.4</v>
      </c>
      <c r="I1434" s="168"/>
      <c r="J1434" s="168"/>
      <c r="K1434" s="168"/>
      <c r="L1434" s="168"/>
    </row>
    <row r="1435" spans="1:14" ht="15.75" thickBot="1" x14ac:dyDescent="0.3">
      <c r="A1435" s="14"/>
      <c r="B1435" s="4"/>
      <c r="C1435" s="4"/>
      <c r="D1435" s="4"/>
      <c r="E1435" s="98">
        <f>SUM(E1430:E1434)</f>
        <v>943.29</v>
      </c>
      <c r="F1435" s="4"/>
      <c r="G1435" s="4"/>
      <c r="H1435" s="182">
        <f>H1430+H1431+H1432+H1433+H1434</f>
        <v>1575.8100000000002</v>
      </c>
      <c r="I1435" s="168"/>
      <c r="J1435" s="168"/>
      <c r="K1435" s="168"/>
      <c r="L1435" s="168"/>
    </row>
    <row r="1436" spans="1:14" ht="15.75" thickBot="1" x14ac:dyDescent="0.3">
      <c r="A1436" s="51"/>
      <c r="B1436" s="50"/>
      <c r="C1436" s="50"/>
      <c r="D1436" s="50"/>
      <c r="E1436" s="97">
        <f>E1435/100</f>
        <v>9.4329000000000001</v>
      </c>
      <c r="F1436" s="50"/>
      <c r="G1436" s="50"/>
      <c r="H1436" s="183">
        <f>H1435/100</f>
        <v>15.758100000000002</v>
      </c>
      <c r="I1436" s="168"/>
      <c r="J1436" s="168"/>
      <c r="K1436" s="168"/>
      <c r="L1436" s="168"/>
    </row>
    <row r="1437" spans="1:14" x14ac:dyDescent="0.25">
      <c r="A1437" s="46" t="s">
        <v>92</v>
      </c>
      <c r="B1437" s="37">
        <v>250</v>
      </c>
      <c r="C1437" s="37"/>
      <c r="D1437" s="37"/>
      <c r="E1437" s="37"/>
      <c r="F1437" s="37">
        <v>250</v>
      </c>
      <c r="G1437" s="6"/>
      <c r="H1437" s="7"/>
      <c r="I1437" s="168"/>
      <c r="J1437" s="168"/>
      <c r="K1437" s="168"/>
      <c r="L1437" s="168"/>
      <c r="M1437" s="168"/>
      <c r="N1437" s="168"/>
    </row>
    <row r="1438" spans="1:14" x14ac:dyDescent="0.25">
      <c r="A1438" s="8" t="s">
        <v>20</v>
      </c>
      <c r="B1438" s="2">
        <v>88</v>
      </c>
      <c r="C1438" s="2">
        <v>7.9</v>
      </c>
      <c r="D1438" s="2">
        <v>69</v>
      </c>
      <c r="E1438" s="2">
        <f>D1438*C1438</f>
        <v>545.1</v>
      </c>
      <c r="F1438" s="2">
        <v>78.8</v>
      </c>
      <c r="G1438" s="2">
        <v>7.9</v>
      </c>
      <c r="H1438" s="9">
        <f>G1438*D1438</f>
        <v>545.1</v>
      </c>
      <c r="I1438" s="168"/>
      <c r="J1438" s="168"/>
      <c r="K1438" s="168"/>
      <c r="L1438" s="168"/>
      <c r="M1438" s="168"/>
      <c r="N1438" s="168"/>
    </row>
    <row r="1439" spans="1:14" x14ac:dyDescent="0.25">
      <c r="A1439" s="8" t="s">
        <v>18</v>
      </c>
      <c r="B1439" s="2">
        <v>175</v>
      </c>
      <c r="C1439" s="2">
        <v>1.8</v>
      </c>
      <c r="D1439" s="2">
        <v>49</v>
      </c>
      <c r="E1439" s="2">
        <f t="shared" ref="E1439:E1448" si="490">D1439*C1439</f>
        <v>88.2</v>
      </c>
      <c r="F1439" s="2">
        <v>175</v>
      </c>
      <c r="G1439" s="2">
        <v>1.8</v>
      </c>
      <c r="H1439" s="9">
        <f t="shared" ref="H1439:H1448" si="491">G1439*D1439</f>
        <v>88.2</v>
      </c>
      <c r="I1439" s="168"/>
      <c r="J1439" s="168"/>
      <c r="K1439" s="168"/>
      <c r="L1439" s="168"/>
      <c r="M1439" s="168"/>
      <c r="N1439" s="168"/>
    </row>
    <row r="1440" spans="1:14" x14ac:dyDescent="0.25">
      <c r="A1440" s="8" t="s">
        <v>19</v>
      </c>
      <c r="B1440" s="2">
        <v>15</v>
      </c>
      <c r="C1440" s="2">
        <v>1.5</v>
      </c>
      <c r="D1440" s="2">
        <v>72</v>
      </c>
      <c r="E1440" s="2">
        <f t="shared" si="490"/>
        <v>108</v>
      </c>
      <c r="F1440" s="2">
        <v>15</v>
      </c>
      <c r="G1440" s="2">
        <v>1.5</v>
      </c>
      <c r="H1440" s="9">
        <f t="shared" si="491"/>
        <v>108</v>
      </c>
      <c r="I1440" s="168"/>
      <c r="J1440" s="168"/>
      <c r="K1440" s="168"/>
      <c r="L1440" s="168"/>
      <c r="M1440" s="168"/>
      <c r="N1440" s="168"/>
    </row>
    <row r="1441" spans="1:14" x14ac:dyDescent="0.25">
      <c r="A1441" s="8" t="s">
        <v>25</v>
      </c>
      <c r="B1441" s="2">
        <v>5.6</v>
      </c>
      <c r="C1441" s="2">
        <v>0.6</v>
      </c>
      <c r="D1441" s="2">
        <v>49</v>
      </c>
      <c r="E1441" s="2">
        <f t="shared" si="490"/>
        <v>29.4</v>
      </c>
      <c r="F1441" s="2">
        <v>5.6</v>
      </c>
      <c r="G1441" s="2">
        <v>0.6</v>
      </c>
      <c r="H1441" s="9">
        <f t="shared" si="491"/>
        <v>29.4</v>
      </c>
      <c r="I1441" s="168"/>
      <c r="J1441" s="168"/>
      <c r="K1441" s="168"/>
      <c r="L1441" s="168"/>
      <c r="M1441" s="168"/>
      <c r="N1441" s="168"/>
    </row>
    <row r="1442" spans="1:14" x14ac:dyDescent="0.25">
      <c r="A1442" s="8" t="s">
        <v>39</v>
      </c>
      <c r="B1442" s="2">
        <v>4.5</v>
      </c>
      <c r="C1442" s="2">
        <f>B1442*100/40</f>
        <v>11.25</v>
      </c>
      <c r="D1442" s="2">
        <v>11</v>
      </c>
      <c r="E1442" s="2">
        <f t="shared" si="490"/>
        <v>123.75</v>
      </c>
      <c r="F1442" s="2">
        <v>4.5</v>
      </c>
      <c r="G1442" s="2">
        <f>C1442</f>
        <v>11.25</v>
      </c>
      <c r="H1442" s="9">
        <f t="shared" si="491"/>
        <v>123.75</v>
      </c>
      <c r="I1442" s="168"/>
      <c r="J1442" s="168"/>
      <c r="K1442" s="168"/>
      <c r="L1442" s="168"/>
      <c r="M1442" s="168"/>
      <c r="N1442" s="168"/>
    </row>
    <row r="1443" spans="1:14" x14ac:dyDescent="0.25">
      <c r="A1443" s="8" t="s">
        <v>26</v>
      </c>
      <c r="B1443" s="2">
        <v>1.4</v>
      </c>
      <c r="C1443" s="2">
        <v>0.2</v>
      </c>
      <c r="D1443" s="2">
        <v>30</v>
      </c>
      <c r="E1443" s="2">
        <f t="shared" si="490"/>
        <v>6</v>
      </c>
      <c r="F1443" s="2">
        <v>1.4</v>
      </c>
      <c r="G1443" s="2">
        <v>0.2</v>
      </c>
      <c r="H1443" s="9">
        <f t="shared" si="491"/>
        <v>6</v>
      </c>
      <c r="I1443" s="168"/>
      <c r="J1443" s="168"/>
      <c r="K1443" s="168"/>
      <c r="L1443" s="168"/>
      <c r="M1443" s="168"/>
      <c r="N1443" s="168"/>
    </row>
    <row r="1444" spans="1:14" x14ac:dyDescent="0.25">
      <c r="A1444" s="8" t="s">
        <v>12</v>
      </c>
      <c r="B1444" s="2">
        <v>1.4</v>
      </c>
      <c r="C1444" s="2">
        <v>0.2</v>
      </c>
      <c r="D1444" s="2">
        <v>85.8</v>
      </c>
      <c r="E1444" s="2">
        <f t="shared" si="490"/>
        <v>17.16</v>
      </c>
      <c r="F1444" s="2">
        <v>1.4</v>
      </c>
      <c r="G1444" s="2">
        <v>0.2</v>
      </c>
      <c r="H1444" s="9">
        <f t="shared" si="491"/>
        <v>17.16</v>
      </c>
      <c r="I1444" s="168"/>
      <c r="J1444" s="168"/>
      <c r="K1444" s="168"/>
      <c r="L1444" s="168"/>
      <c r="M1444" s="168"/>
      <c r="N1444" s="168"/>
    </row>
    <row r="1445" spans="1:14" x14ac:dyDescent="0.25">
      <c r="A1445" s="8" t="s">
        <v>1</v>
      </c>
      <c r="B1445" s="2">
        <v>3</v>
      </c>
      <c r="C1445" s="2">
        <v>0.2</v>
      </c>
      <c r="D1445" s="2">
        <v>27</v>
      </c>
      <c r="E1445" s="2">
        <f t="shared" si="490"/>
        <v>5.4</v>
      </c>
      <c r="F1445" s="2">
        <v>2</v>
      </c>
      <c r="G1445" s="2">
        <v>0.2</v>
      </c>
      <c r="H1445" s="9">
        <f t="shared" si="491"/>
        <v>5.4</v>
      </c>
      <c r="I1445" s="168"/>
      <c r="J1445" s="168"/>
      <c r="K1445" s="168"/>
      <c r="L1445" s="168"/>
      <c r="M1445" s="168"/>
      <c r="N1445" s="168"/>
    </row>
    <row r="1446" spans="1:14" x14ac:dyDescent="0.25">
      <c r="A1446" s="8" t="s">
        <v>67</v>
      </c>
      <c r="B1446" s="2">
        <v>4.5</v>
      </c>
      <c r="C1446" s="2">
        <v>0.5</v>
      </c>
      <c r="D1446" s="2">
        <v>138</v>
      </c>
      <c r="E1446" s="2">
        <f t="shared" si="490"/>
        <v>69</v>
      </c>
      <c r="F1446" s="2">
        <v>4.5</v>
      </c>
      <c r="G1446" s="2">
        <v>0.5</v>
      </c>
      <c r="H1446" s="9">
        <f t="shared" si="491"/>
        <v>69</v>
      </c>
      <c r="I1446" s="168"/>
      <c r="J1446" s="168"/>
      <c r="K1446" s="168"/>
      <c r="L1446" s="168"/>
      <c r="M1446" s="168"/>
      <c r="N1446" s="168"/>
    </row>
    <row r="1447" spans="1:14" x14ac:dyDescent="0.25">
      <c r="A1447" s="8" t="s">
        <v>22</v>
      </c>
      <c r="B1447" s="2">
        <v>10</v>
      </c>
      <c r="C1447" s="2">
        <v>1</v>
      </c>
      <c r="D1447" s="2">
        <v>196</v>
      </c>
      <c r="E1447" s="2">
        <f t="shared" si="490"/>
        <v>196</v>
      </c>
      <c r="F1447" s="2">
        <v>10</v>
      </c>
      <c r="G1447" s="2">
        <v>1</v>
      </c>
      <c r="H1447" s="9">
        <f t="shared" si="491"/>
        <v>196</v>
      </c>
      <c r="I1447" s="168"/>
      <c r="J1447" s="168"/>
      <c r="K1447" s="168"/>
      <c r="L1447" s="168"/>
      <c r="M1447" s="168"/>
      <c r="N1447" s="168"/>
    </row>
    <row r="1448" spans="1:14" x14ac:dyDescent="0.25">
      <c r="A1448" s="8" t="s">
        <v>24</v>
      </c>
      <c r="B1448" s="2">
        <v>40</v>
      </c>
      <c r="C1448" s="2">
        <v>4</v>
      </c>
      <c r="D1448" s="2">
        <v>729</v>
      </c>
      <c r="E1448" s="2">
        <f t="shared" si="490"/>
        <v>2916</v>
      </c>
      <c r="F1448" s="2">
        <v>40</v>
      </c>
      <c r="G1448" s="2">
        <v>4</v>
      </c>
      <c r="H1448" s="9">
        <f t="shared" si="491"/>
        <v>2916</v>
      </c>
      <c r="I1448" s="168"/>
      <c r="J1448" s="168"/>
      <c r="K1448" s="168"/>
      <c r="L1448" s="168"/>
      <c r="M1448" s="168"/>
      <c r="N1448" s="168"/>
    </row>
    <row r="1449" spans="1:14" x14ac:dyDescent="0.25">
      <c r="A1449" s="8"/>
      <c r="B1449" s="2"/>
      <c r="C1449" s="2"/>
      <c r="D1449" s="2"/>
      <c r="E1449" s="2">
        <f>SUM(E1438:E1448)</f>
        <v>4104.01</v>
      </c>
      <c r="F1449" s="2"/>
      <c r="G1449" s="2"/>
      <c r="H1449" s="9">
        <f>SUM(H1438:H1448)</f>
        <v>4104.01</v>
      </c>
      <c r="I1449" s="168"/>
      <c r="J1449" s="168"/>
      <c r="K1449" s="168"/>
      <c r="L1449" s="168"/>
      <c r="M1449" s="168"/>
      <c r="N1449" s="168"/>
    </row>
    <row r="1450" spans="1:14" ht="15.75" thickBot="1" x14ac:dyDescent="0.3">
      <c r="A1450" s="12"/>
      <c r="B1450" s="13"/>
      <c r="C1450" s="13"/>
      <c r="D1450" s="13"/>
      <c r="E1450" s="41">
        <f>E1449/100</f>
        <v>41.040100000000002</v>
      </c>
      <c r="F1450" s="13"/>
      <c r="G1450" s="13"/>
      <c r="H1450" s="53">
        <f>H1449/100</f>
        <v>41.040100000000002</v>
      </c>
      <c r="I1450" s="168"/>
      <c r="J1450" s="168"/>
      <c r="K1450" s="168"/>
      <c r="L1450" s="168"/>
    </row>
    <row r="1451" spans="1:14" x14ac:dyDescent="0.25">
      <c r="A1451" s="5" t="s">
        <v>44</v>
      </c>
      <c r="B1451" s="37">
        <v>100</v>
      </c>
      <c r="C1451" s="37"/>
      <c r="D1451" s="37"/>
      <c r="E1451" s="37"/>
      <c r="F1451" s="37">
        <v>100</v>
      </c>
      <c r="G1451" s="6"/>
      <c r="H1451" s="7"/>
      <c r="I1451" s="168"/>
      <c r="J1451" s="168"/>
      <c r="K1451" s="168"/>
      <c r="L1451" s="168"/>
    </row>
    <row r="1452" spans="1:14" x14ac:dyDescent="0.25">
      <c r="A1452" s="8" t="s">
        <v>24</v>
      </c>
      <c r="B1452" s="2">
        <v>75</v>
      </c>
      <c r="C1452" s="2">
        <f>B1452*0.1</f>
        <v>7.5</v>
      </c>
      <c r="D1452" s="2">
        <v>530</v>
      </c>
      <c r="E1452" s="2">
        <f>D1452*C1452</f>
        <v>3975</v>
      </c>
      <c r="F1452" s="2">
        <v>75</v>
      </c>
      <c r="G1452" s="2">
        <f>F1452*0.1</f>
        <v>7.5</v>
      </c>
      <c r="H1452" s="9">
        <f>G1452*D1452</f>
        <v>3975</v>
      </c>
      <c r="I1452" s="168"/>
      <c r="J1452" s="168"/>
      <c r="K1452" s="168"/>
      <c r="L1452" s="168"/>
    </row>
    <row r="1453" spans="1:14" x14ac:dyDescent="0.25">
      <c r="A1453" s="8" t="s">
        <v>67</v>
      </c>
      <c r="B1453" s="2">
        <v>6</v>
      </c>
      <c r="C1453" s="2">
        <f t="shared" ref="C1453:C1457" si="492">B1453*0.1</f>
        <v>0.60000000000000009</v>
      </c>
      <c r="D1453" s="2">
        <v>138</v>
      </c>
      <c r="E1453" s="2">
        <f t="shared" ref="E1453:E1457" si="493">D1453*C1453</f>
        <v>82.800000000000011</v>
      </c>
      <c r="F1453" s="2">
        <v>6</v>
      </c>
      <c r="G1453" s="2">
        <f t="shared" ref="G1453:G1457" si="494">F1453*0.1</f>
        <v>0.60000000000000009</v>
      </c>
      <c r="H1453" s="9">
        <f t="shared" ref="H1453:H1457" si="495">G1453*D1453</f>
        <v>82.800000000000011</v>
      </c>
      <c r="I1453" s="168"/>
      <c r="J1453" s="168"/>
      <c r="K1453" s="168"/>
      <c r="L1453" s="168"/>
    </row>
    <row r="1454" spans="1:14" x14ac:dyDescent="0.25">
      <c r="A1454" s="8" t="s">
        <v>25</v>
      </c>
      <c r="B1454" s="2">
        <v>18.75</v>
      </c>
      <c r="C1454" s="2">
        <f t="shared" si="492"/>
        <v>1.875</v>
      </c>
      <c r="D1454" s="2">
        <v>49</v>
      </c>
      <c r="E1454" s="2">
        <f t="shared" si="493"/>
        <v>91.875</v>
      </c>
      <c r="F1454" s="2">
        <v>18.75</v>
      </c>
      <c r="G1454" s="2">
        <f t="shared" si="494"/>
        <v>1.875</v>
      </c>
      <c r="H1454" s="9">
        <f t="shared" si="495"/>
        <v>91.875</v>
      </c>
      <c r="I1454" s="168"/>
      <c r="J1454" s="168"/>
      <c r="K1454" s="168"/>
      <c r="L1454" s="168"/>
    </row>
    <row r="1455" spans="1:14" x14ac:dyDescent="0.25">
      <c r="A1455" s="8" t="s">
        <v>43</v>
      </c>
      <c r="B1455" s="2">
        <v>9</v>
      </c>
      <c r="C1455" s="2">
        <f t="shared" si="492"/>
        <v>0.9</v>
      </c>
      <c r="D1455" s="2">
        <v>132</v>
      </c>
      <c r="E1455" s="2">
        <f t="shared" si="493"/>
        <v>118.8</v>
      </c>
      <c r="F1455" s="2">
        <v>9</v>
      </c>
      <c r="G1455" s="2">
        <f t="shared" si="494"/>
        <v>0.9</v>
      </c>
      <c r="H1455" s="9">
        <f t="shared" si="495"/>
        <v>118.8</v>
      </c>
      <c r="I1455" s="168"/>
      <c r="J1455" s="168"/>
      <c r="K1455" s="168"/>
      <c r="L1455" s="168"/>
    </row>
    <row r="1456" spans="1:14" x14ac:dyDescent="0.25">
      <c r="A1456" s="8" t="s">
        <v>26</v>
      </c>
      <c r="B1456" s="2">
        <v>3</v>
      </c>
      <c r="C1456" s="2">
        <f t="shared" si="492"/>
        <v>0.30000000000000004</v>
      </c>
      <c r="D1456" s="2">
        <v>30</v>
      </c>
      <c r="E1456" s="2">
        <f t="shared" si="493"/>
        <v>9.0000000000000018</v>
      </c>
      <c r="F1456" s="2">
        <v>3</v>
      </c>
      <c r="G1456" s="2">
        <f t="shared" si="494"/>
        <v>0.30000000000000004</v>
      </c>
      <c r="H1456" s="9">
        <f t="shared" si="495"/>
        <v>9.0000000000000018</v>
      </c>
      <c r="I1456" s="168"/>
      <c r="J1456" s="168"/>
      <c r="K1456" s="168"/>
      <c r="L1456" s="168"/>
    </row>
    <row r="1457" spans="1:12" x14ac:dyDescent="0.25">
      <c r="A1457" s="8" t="s">
        <v>1</v>
      </c>
      <c r="B1457" s="2">
        <v>3</v>
      </c>
      <c r="C1457" s="2">
        <f t="shared" si="492"/>
        <v>0.30000000000000004</v>
      </c>
      <c r="D1457" s="2">
        <v>27</v>
      </c>
      <c r="E1457" s="2">
        <f t="shared" si="493"/>
        <v>8.1000000000000014</v>
      </c>
      <c r="F1457" s="2">
        <v>3</v>
      </c>
      <c r="G1457" s="2">
        <f t="shared" si="494"/>
        <v>0.30000000000000004</v>
      </c>
      <c r="H1457" s="9">
        <f t="shared" si="495"/>
        <v>8.1000000000000014</v>
      </c>
      <c r="I1457" s="168"/>
      <c r="J1457" s="168"/>
      <c r="K1457" s="168"/>
      <c r="L1457" s="168"/>
    </row>
    <row r="1458" spans="1:12" x14ac:dyDescent="0.25">
      <c r="A1458" s="8"/>
      <c r="B1458" s="2"/>
      <c r="C1458" s="2"/>
      <c r="D1458" s="2"/>
      <c r="E1458" s="2">
        <f>SUM(E1452:E1457)</f>
        <v>4285.5750000000007</v>
      </c>
      <c r="F1458" s="2"/>
      <c r="G1458" s="2"/>
      <c r="H1458" s="9">
        <f>SUM(H1452:H1457)</f>
        <v>4285.5750000000007</v>
      </c>
      <c r="I1458" s="168"/>
      <c r="J1458" s="168"/>
      <c r="K1458" s="168"/>
      <c r="L1458" s="168"/>
    </row>
    <row r="1459" spans="1:12" ht="15.75" thickBot="1" x14ac:dyDescent="0.3">
      <c r="A1459" s="12"/>
      <c r="B1459" s="13"/>
      <c r="C1459" s="13"/>
      <c r="D1459" s="13"/>
      <c r="E1459" s="41">
        <f>E1458/100</f>
        <v>42.855750000000008</v>
      </c>
      <c r="F1459" s="13"/>
      <c r="G1459" s="13"/>
      <c r="H1459" s="53">
        <f>H1458/100</f>
        <v>42.855750000000008</v>
      </c>
      <c r="I1459" s="168"/>
      <c r="J1459" s="168"/>
      <c r="K1459" s="168"/>
      <c r="L1459" s="168"/>
    </row>
    <row r="1460" spans="1:12" x14ac:dyDescent="0.25">
      <c r="A1460" s="47" t="s">
        <v>81</v>
      </c>
      <c r="B1460" s="37">
        <v>150</v>
      </c>
      <c r="C1460" s="37"/>
      <c r="D1460" s="37"/>
      <c r="E1460" s="37"/>
      <c r="F1460" s="37">
        <v>180</v>
      </c>
      <c r="G1460" s="6"/>
      <c r="H1460" s="7"/>
      <c r="I1460" s="168"/>
      <c r="J1460" s="168"/>
      <c r="K1460" s="168"/>
      <c r="L1460" s="168"/>
    </row>
    <row r="1461" spans="1:12" x14ac:dyDescent="0.25">
      <c r="A1461" s="8" t="s">
        <v>45</v>
      </c>
      <c r="B1461" s="2">
        <v>50</v>
      </c>
      <c r="C1461" s="2">
        <f>B1461*0.1</f>
        <v>5</v>
      </c>
      <c r="D1461" s="2">
        <v>48</v>
      </c>
      <c r="E1461" s="2">
        <f>D1461*C1461</f>
        <v>240</v>
      </c>
      <c r="F1461" s="2">
        <v>60</v>
      </c>
      <c r="G1461" s="2">
        <f>F1461*0.1</f>
        <v>6</v>
      </c>
      <c r="H1461" s="9">
        <f>G1461*D1461</f>
        <v>288</v>
      </c>
      <c r="I1461" s="168"/>
      <c r="J1461" s="168"/>
      <c r="K1461" s="168"/>
      <c r="L1461" s="168"/>
    </row>
    <row r="1462" spans="1:12" x14ac:dyDescent="0.25">
      <c r="A1462" s="8" t="s">
        <v>1</v>
      </c>
      <c r="B1462" s="2">
        <v>2</v>
      </c>
      <c r="C1462" s="2">
        <f t="shared" ref="C1462:C1463" si="496">B1462*0.1</f>
        <v>0.2</v>
      </c>
      <c r="D1462" s="2">
        <v>27</v>
      </c>
      <c r="E1462" s="2">
        <f>D1462*C1462</f>
        <v>5.4</v>
      </c>
      <c r="F1462" s="2">
        <v>3</v>
      </c>
      <c r="G1462" s="2">
        <f t="shared" ref="G1462:G1463" si="497">F1462*0.1</f>
        <v>0.30000000000000004</v>
      </c>
      <c r="H1462" s="9">
        <f t="shared" ref="H1462:H1463" si="498">G1462*D1462</f>
        <v>8.1000000000000014</v>
      </c>
      <c r="I1462" s="168"/>
      <c r="J1462" s="168"/>
      <c r="K1462" s="168"/>
      <c r="L1462" s="168"/>
    </row>
    <row r="1463" spans="1:12" x14ac:dyDescent="0.25">
      <c r="A1463" s="8" t="s">
        <v>68</v>
      </c>
      <c r="B1463" s="2">
        <v>6</v>
      </c>
      <c r="C1463" s="2">
        <f t="shared" si="496"/>
        <v>0.60000000000000009</v>
      </c>
      <c r="D1463" s="2">
        <v>620</v>
      </c>
      <c r="E1463" s="2">
        <f>D1463*C1463</f>
        <v>372.00000000000006</v>
      </c>
      <c r="F1463" s="2">
        <v>7.6</v>
      </c>
      <c r="G1463" s="2">
        <f t="shared" si="497"/>
        <v>0.76</v>
      </c>
      <c r="H1463" s="9">
        <f t="shared" si="498"/>
        <v>471.2</v>
      </c>
      <c r="I1463" s="168"/>
      <c r="J1463" s="168"/>
      <c r="K1463" s="168"/>
      <c r="L1463" s="168"/>
    </row>
    <row r="1464" spans="1:12" x14ac:dyDescent="0.25">
      <c r="A1464" s="8"/>
      <c r="B1464" s="2"/>
      <c r="C1464" s="2"/>
      <c r="D1464" s="2"/>
      <c r="E1464" s="2">
        <f>SUM(E1461:E1463)</f>
        <v>617.40000000000009</v>
      </c>
      <c r="F1464" s="2"/>
      <c r="G1464" s="2"/>
      <c r="H1464" s="9">
        <f>SUM(H1461:H1463)</f>
        <v>767.3</v>
      </c>
      <c r="I1464" s="168"/>
      <c r="J1464" s="168"/>
      <c r="K1464" s="168"/>
      <c r="L1464" s="168"/>
    </row>
    <row r="1465" spans="1:12" ht="15.75" thickBot="1" x14ac:dyDescent="0.3">
      <c r="A1465" s="12"/>
      <c r="B1465" s="13"/>
      <c r="C1465" s="13"/>
      <c r="D1465" s="13"/>
      <c r="E1465" s="41">
        <f>E1464/100</f>
        <v>6.1740000000000013</v>
      </c>
      <c r="F1465" s="13"/>
      <c r="G1465" s="13"/>
      <c r="H1465" s="53">
        <f>H1464/100</f>
        <v>7.6729999999999992</v>
      </c>
      <c r="I1465" s="168"/>
      <c r="J1465" s="168"/>
      <c r="K1465" s="168"/>
      <c r="L1465" s="168"/>
    </row>
    <row r="1466" spans="1:12" ht="15.75" thickBot="1" x14ac:dyDescent="0.3">
      <c r="A1466" s="5" t="s">
        <v>55</v>
      </c>
      <c r="B1466" s="37">
        <v>50</v>
      </c>
      <c r="C1466" s="6">
        <v>5</v>
      </c>
      <c r="D1466" s="6">
        <v>62</v>
      </c>
      <c r="E1466" s="37">
        <f>D1466*C1466/100</f>
        <v>3.1</v>
      </c>
      <c r="F1466" s="37">
        <v>50</v>
      </c>
      <c r="G1466" s="6">
        <v>5</v>
      </c>
      <c r="H1466" s="38">
        <v>2.75</v>
      </c>
      <c r="I1466" s="168"/>
      <c r="J1466" s="168"/>
      <c r="K1466" s="168"/>
      <c r="L1466" s="168"/>
    </row>
    <row r="1467" spans="1:12" ht="15.75" thickBot="1" x14ac:dyDescent="0.3">
      <c r="A1467" s="34" t="s">
        <v>56</v>
      </c>
      <c r="B1467" s="13">
        <v>20</v>
      </c>
      <c r="C1467" s="13">
        <v>2</v>
      </c>
      <c r="D1467" s="13">
        <v>117</v>
      </c>
      <c r="E1467" s="37">
        <f>D1467*C1467/100</f>
        <v>2.34</v>
      </c>
      <c r="F1467" s="32">
        <v>20</v>
      </c>
      <c r="G1467" s="13">
        <v>2</v>
      </c>
      <c r="H1467" s="39">
        <v>1.62</v>
      </c>
      <c r="I1467" s="168"/>
      <c r="J1467" s="168"/>
      <c r="K1467" s="168"/>
      <c r="L1467" s="168"/>
    </row>
    <row r="1468" spans="1:12" x14ac:dyDescent="0.25">
      <c r="A1468" s="10" t="s">
        <v>51</v>
      </c>
      <c r="B1468" s="3">
        <v>200</v>
      </c>
      <c r="C1468" s="3"/>
      <c r="D1468" s="3"/>
      <c r="E1468" s="3"/>
      <c r="F1468" s="3">
        <v>200</v>
      </c>
      <c r="G1468" s="2"/>
      <c r="H1468" s="9"/>
      <c r="I1468" s="168"/>
      <c r="J1468" s="168"/>
      <c r="K1468" s="168"/>
      <c r="L1468" s="168"/>
    </row>
    <row r="1469" spans="1:12" x14ac:dyDescent="0.25">
      <c r="A1469" s="8" t="s">
        <v>134</v>
      </c>
      <c r="B1469" s="2">
        <v>1</v>
      </c>
      <c r="C1469" s="2">
        <f>B1469*0.1</f>
        <v>0.1</v>
      </c>
      <c r="D1469" s="2">
        <v>650</v>
      </c>
      <c r="E1469" s="2">
        <f>D1469*C1469</f>
        <v>65</v>
      </c>
      <c r="F1469" s="2">
        <v>1</v>
      </c>
      <c r="G1469" s="2">
        <f>C1469</f>
        <v>0.1</v>
      </c>
      <c r="H1469" s="2">
        <f>G1469*D1469</f>
        <v>65</v>
      </c>
      <c r="I1469" s="168"/>
      <c r="J1469" s="168"/>
      <c r="K1469" s="168"/>
      <c r="L1469" s="168"/>
    </row>
    <row r="1470" spans="1:12" x14ac:dyDescent="0.25">
      <c r="A1470" s="8" t="s">
        <v>2</v>
      </c>
      <c r="B1470" s="2">
        <v>11</v>
      </c>
      <c r="C1470" s="2">
        <f t="shared" ref="C1470" si="499">B1470*0.1</f>
        <v>1.1000000000000001</v>
      </c>
      <c r="D1470" s="2">
        <v>85.8</v>
      </c>
      <c r="E1470" s="2">
        <f>D1470*C1470</f>
        <v>94.38000000000001</v>
      </c>
      <c r="F1470" s="2">
        <v>11</v>
      </c>
      <c r="G1470" s="2">
        <f t="shared" ref="G1470" si="500">C1470</f>
        <v>1.1000000000000001</v>
      </c>
      <c r="H1470" s="2">
        <f t="shared" ref="H1470" si="501">G1470*D1470</f>
        <v>94.38000000000001</v>
      </c>
      <c r="I1470" s="168"/>
      <c r="J1470" s="168"/>
      <c r="K1470" s="168"/>
      <c r="L1470" s="168"/>
    </row>
    <row r="1471" spans="1:12" x14ac:dyDescent="0.25">
      <c r="A1471" s="8"/>
      <c r="B1471" s="2"/>
      <c r="C1471" s="2"/>
      <c r="D1471" s="2"/>
      <c r="E1471" s="2">
        <f>SUM(E1469:E1470)</f>
        <v>159.38</v>
      </c>
      <c r="F1471" s="2"/>
      <c r="G1471" s="2"/>
      <c r="H1471" s="2">
        <f>SUM(H1469:H1470)</f>
        <v>159.38</v>
      </c>
      <c r="I1471" s="168"/>
      <c r="J1471" s="168"/>
      <c r="K1471" s="168"/>
      <c r="L1471" s="168"/>
    </row>
    <row r="1472" spans="1:12" x14ac:dyDescent="0.25">
      <c r="A1472" s="23"/>
      <c r="B1472" s="4"/>
      <c r="C1472" s="4"/>
      <c r="D1472" s="4"/>
      <c r="E1472" s="22">
        <f>E1471/100</f>
        <v>1.5937999999999999</v>
      </c>
      <c r="F1472" s="4"/>
      <c r="G1472" s="4"/>
      <c r="H1472" s="24">
        <f>H1471/100</f>
        <v>1.5937999999999999</v>
      </c>
      <c r="I1472" s="168"/>
      <c r="J1472" s="168"/>
      <c r="K1472" s="168"/>
      <c r="L1472" s="168"/>
    </row>
    <row r="1473" spans="1:12" ht="15.75" thickBot="1" x14ac:dyDescent="0.3">
      <c r="A1473" s="21" t="s">
        <v>50</v>
      </c>
      <c r="B1473" s="11"/>
      <c r="C1473" s="11"/>
      <c r="D1473" s="11"/>
      <c r="E1473" s="94">
        <f>E1472+E1467+E1466+E1465+E1459+E1450+E1436</f>
        <v>106.53655000000002</v>
      </c>
      <c r="F1473" s="25"/>
      <c r="G1473" s="25"/>
      <c r="H1473" s="42">
        <f>H1472+H1467+H1466+H1465+H1459+H1450+H1436</f>
        <v>113.29075000000002</v>
      </c>
      <c r="I1473" s="168"/>
      <c r="J1473" s="168"/>
      <c r="K1473" s="168"/>
      <c r="L1473" s="168"/>
    </row>
    <row r="1474" spans="1:12" ht="16.5" thickBot="1" x14ac:dyDescent="0.3">
      <c r="A1474" s="367" t="s">
        <v>189</v>
      </c>
      <c r="B1474" s="368"/>
      <c r="C1474" s="368"/>
      <c r="D1474" s="368"/>
      <c r="E1474" s="368"/>
      <c r="F1474" s="368"/>
      <c r="G1474" s="368"/>
      <c r="H1474" s="369"/>
      <c r="I1474" s="168"/>
      <c r="J1474" s="168"/>
      <c r="K1474" s="168"/>
      <c r="L1474" s="168"/>
    </row>
    <row r="1475" spans="1:12" x14ac:dyDescent="0.25">
      <c r="A1475" s="359" t="s">
        <v>15</v>
      </c>
      <c r="B1475" s="365" t="s">
        <v>86</v>
      </c>
      <c r="C1475" s="365"/>
      <c r="D1475" s="365"/>
      <c r="E1475" s="365"/>
      <c r="F1475" s="365" t="s">
        <v>85</v>
      </c>
      <c r="G1475" s="365"/>
      <c r="H1475" s="366"/>
      <c r="I1475" s="168"/>
      <c r="J1475" s="168"/>
      <c r="K1475" s="168"/>
      <c r="L1475" s="168"/>
    </row>
    <row r="1476" spans="1:12" ht="30.75" thickBot="1" x14ac:dyDescent="0.3">
      <c r="A1476" s="359"/>
      <c r="B1476" s="16" t="s">
        <v>73</v>
      </c>
      <c r="C1476" s="44" t="s">
        <v>5</v>
      </c>
      <c r="D1476" s="44" t="s">
        <v>6</v>
      </c>
      <c r="E1476" s="44" t="s">
        <v>13</v>
      </c>
      <c r="F1476" s="16" t="s">
        <v>73</v>
      </c>
      <c r="G1476" s="44" t="s">
        <v>14</v>
      </c>
      <c r="H1476" s="45" t="s">
        <v>13</v>
      </c>
      <c r="I1476" s="168"/>
      <c r="J1476" s="168"/>
      <c r="K1476" s="168"/>
      <c r="L1476" s="168"/>
    </row>
    <row r="1477" spans="1:12" x14ac:dyDescent="0.25">
      <c r="A1477" s="47" t="s">
        <v>226</v>
      </c>
      <c r="B1477" s="54">
        <v>100</v>
      </c>
      <c r="C1477" s="54"/>
      <c r="D1477" s="54"/>
      <c r="E1477" s="54"/>
      <c r="F1477" s="54">
        <v>100</v>
      </c>
      <c r="G1477" s="6"/>
      <c r="H1477" s="7"/>
      <c r="I1477" s="168"/>
      <c r="J1477" s="168"/>
      <c r="K1477" s="168"/>
      <c r="L1477" s="168"/>
    </row>
    <row r="1478" spans="1:12" x14ac:dyDescent="0.25">
      <c r="A1478" s="8" t="s">
        <v>48</v>
      </c>
      <c r="B1478" s="2">
        <v>86</v>
      </c>
      <c r="C1478" s="2">
        <f>B1478*0.1</f>
        <v>8.6</v>
      </c>
      <c r="D1478" s="2">
        <v>300</v>
      </c>
      <c r="E1478" s="2">
        <f>D1478*C1478</f>
        <v>2580</v>
      </c>
      <c r="F1478" s="2">
        <f>B1478</f>
        <v>86</v>
      </c>
      <c r="G1478" s="2">
        <f>F1478*0.1</f>
        <v>8.6</v>
      </c>
      <c r="H1478" s="9">
        <f>G1478*D1478</f>
        <v>2580</v>
      </c>
      <c r="I1478" s="168"/>
      <c r="J1478" s="168"/>
      <c r="K1478" s="168"/>
      <c r="L1478" s="168"/>
    </row>
    <row r="1479" spans="1:12" x14ac:dyDescent="0.25">
      <c r="A1479" s="14" t="s">
        <v>21</v>
      </c>
      <c r="B1479" s="4">
        <v>5.6</v>
      </c>
      <c r="C1479" s="2">
        <f t="shared" ref="C1479:C1484" si="502">B1479*0.1</f>
        <v>0.55999999999999994</v>
      </c>
      <c r="D1479" s="4">
        <v>138</v>
      </c>
      <c r="E1479" s="2">
        <f t="shared" ref="E1479:E1484" si="503">D1479*C1479</f>
        <v>77.279999999999987</v>
      </c>
      <c r="F1479" s="2">
        <f t="shared" ref="F1479:F1484" si="504">B1479</f>
        <v>5.6</v>
      </c>
      <c r="G1479" s="2">
        <f t="shared" ref="G1479:G1484" si="505">F1479*0.1</f>
        <v>0.55999999999999994</v>
      </c>
      <c r="H1479" s="9">
        <f t="shared" ref="H1479:H1484" si="506">G1479*D1479</f>
        <v>77.279999999999987</v>
      </c>
      <c r="I1479" s="168"/>
      <c r="J1479" s="168"/>
      <c r="K1479" s="168"/>
      <c r="L1479" s="168"/>
    </row>
    <row r="1480" spans="1:12" x14ac:dyDescent="0.25">
      <c r="A1480" s="14" t="s">
        <v>1</v>
      </c>
      <c r="B1480" s="4">
        <v>1</v>
      </c>
      <c r="C1480" s="2">
        <f t="shared" si="502"/>
        <v>0.1</v>
      </c>
      <c r="D1480" s="4">
        <v>27</v>
      </c>
      <c r="E1480" s="2">
        <f t="shared" si="503"/>
        <v>2.7</v>
      </c>
      <c r="F1480" s="2">
        <f t="shared" si="504"/>
        <v>1</v>
      </c>
      <c r="G1480" s="2">
        <f t="shared" si="505"/>
        <v>0.1</v>
      </c>
      <c r="H1480" s="9">
        <f t="shared" si="506"/>
        <v>2.7</v>
      </c>
      <c r="I1480" s="168"/>
      <c r="J1480" s="168"/>
      <c r="K1480" s="168"/>
      <c r="L1480" s="168"/>
    </row>
    <row r="1481" spans="1:12" x14ac:dyDescent="0.25">
      <c r="A1481" s="163" t="s">
        <v>25</v>
      </c>
      <c r="B1481" s="4">
        <v>12.5</v>
      </c>
      <c r="C1481" s="2">
        <f t="shared" si="502"/>
        <v>1.25</v>
      </c>
      <c r="D1481" s="4">
        <v>49</v>
      </c>
      <c r="E1481" s="2">
        <f t="shared" si="503"/>
        <v>61.25</v>
      </c>
      <c r="F1481" s="2">
        <f t="shared" si="504"/>
        <v>12.5</v>
      </c>
      <c r="G1481" s="2">
        <f t="shared" si="505"/>
        <v>1.25</v>
      </c>
      <c r="H1481" s="9">
        <f t="shared" si="506"/>
        <v>61.25</v>
      </c>
      <c r="I1481" s="168"/>
      <c r="J1481" s="168"/>
      <c r="K1481" s="168"/>
      <c r="L1481" s="168"/>
    </row>
    <row r="1482" spans="1:12" x14ac:dyDescent="0.25">
      <c r="A1482" s="163" t="s">
        <v>26</v>
      </c>
      <c r="B1482" s="4">
        <v>3.4</v>
      </c>
      <c r="C1482" s="2">
        <f t="shared" si="502"/>
        <v>0.34</v>
      </c>
      <c r="D1482" s="4">
        <v>30</v>
      </c>
      <c r="E1482" s="2">
        <f t="shared" si="503"/>
        <v>10.200000000000001</v>
      </c>
      <c r="F1482" s="2">
        <f t="shared" si="504"/>
        <v>3.4</v>
      </c>
      <c r="G1482" s="2">
        <f t="shared" si="505"/>
        <v>0.34</v>
      </c>
      <c r="H1482" s="9">
        <f t="shared" si="506"/>
        <v>10.200000000000001</v>
      </c>
      <c r="I1482" s="168"/>
      <c r="J1482" s="168"/>
      <c r="K1482" s="168"/>
      <c r="L1482" s="168"/>
    </row>
    <row r="1483" spans="1:12" x14ac:dyDescent="0.25">
      <c r="A1483" s="163" t="s">
        <v>227</v>
      </c>
      <c r="B1483" s="4">
        <v>12.5</v>
      </c>
      <c r="C1483" s="2">
        <f t="shared" si="502"/>
        <v>1.25</v>
      </c>
      <c r="D1483" s="4">
        <v>196</v>
      </c>
      <c r="E1483" s="2">
        <f t="shared" si="503"/>
        <v>245</v>
      </c>
      <c r="F1483" s="2">
        <f t="shared" si="504"/>
        <v>12.5</v>
      </c>
      <c r="G1483" s="2">
        <f t="shared" si="505"/>
        <v>1.25</v>
      </c>
      <c r="H1483" s="9">
        <f t="shared" si="506"/>
        <v>245</v>
      </c>
      <c r="I1483" s="168"/>
      <c r="J1483" s="168"/>
      <c r="K1483" s="168"/>
      <c r="L1483" s="168"/>
    </row>
    <row r="1484" spans="1:12" x14ac:dyDescent="0.25">
      <c r="A1484" s="163" t="s">
        <v>68</v>
      </c>
      <c r="B1484" s="4">
        <v>3</v>
      </c>
      <c r="C1484" s="2">
        <f t="shared" si="502"/>
        <v>0.30000000000000004</v>
      </c>
      <c r="D1484" s="4">
        <v>620</v>
      </c>
      <c r="E1484" s="2">
        <f t="shared" si="503"/>
        <v>186.00000000000003</v>
      </c>
      <c r="F1484" s="2">
        <f t="shared" si="504"/>
        <v>3</v>
      </c>
      <c r="G1484" s="2">
        <f t="shared" si="505"/>
        <v>0.30000000000000004</v>
      </c>
      <c r="H1484" s="9">
        <f t="shared" si="506"/>
        <v>186.00000000000003</v>
      </c>
      <c r="I1484" s="168"/>
      <c r="J1484" s="168"/>
      <c r="K1484" s="168"/>
      <c r="L1484" s="168"/>
    </row>
    <row r="1485" spans="1:12" x14ac:dyDescent="0.25">
      <c r="A1485" s="2"/>
      <c r="B1485" s="2"/>
      <c r="C1485" s="2"/>
      <c r="D1485" s="2"/>
      <c r="E1485" s="66">
        <f>SUM(E1478:E1484)</f>
        <v>3162.43</v>
      </c>
      <c r="F1485" s="2"/>
      <c r="G1485" s="2"/>
      <c r="H1485" s="88">
        <f>SUM(H1478:H1484)</f>
        <v>3162.43</v>
      </c>
      <c r="I1485" s="168"/>
      <c r="J1485" s="168"/>
      <c r="K1485" s="168"/>
      <c r="L1485" s="168"/>
    </row>
    <row r="1486" spans="1:12" x14ac:dyDescent="0.25">
      <c r="A1486" s="3" t="s">
        <v>50</v>
      </c>
      <c r="B1486" s="2"/>
      <c r="C1486" s="2"/>
      <c r="D1486" s="2"/>
      <c r="E1486" s="3">
        <f>E1485/100</f>
        <v>31.624299999999998</v>
      </c>
      <c r="F1486" s="2"/>
      <c r="G1486" s="2"/>
      <c r="H1486" s="70">
        <f>H1485/100</f>
        <v>31.624299999999998</v>
      </c>
      <c r="I1486" s="168"/>
      <c r="J1486" s="168"/>
      <c r="K1486" s="168"/>
      <c r="L1486" s="168"/>
    </row>
    <row r="1487" spans="1:12" x14ac:dyDescent="0.25">
      <c r="A1487" s="87" t="s">
        <v>116</v>
      </c>
      <c r="B1487" s="35">
        <v>150</v>
      </c>
      <c r="C1487" s="35"/>
      <c r="D1487" s="35"/>
      <c r="E1487" s="35"/>
      <c r="F1487" s="35">
        <v>180</v>
      </c>
      <c r="G1487" s="29"/>
      <c r="H1487" s="61"/>
      <c r="I1487" s="168"/>
      <c r="J1487" s="168"/>
      <c r="K1487" s="168"/>
      <c r="L1487" s="168"/>
    </row>
    <row r="1488" spans="1:12" x14ac:dyDescent="0.25">
      <c r="A1488" s="8" t="s">
        <v>36</v>
      </c>
      <c r="B1488" s="2">
        <v>52.5</v>
      </c>
      <c r="C1488" s="2">
        <f>B1488*0.1</f>
        <v>5.25</v>
      </c>
      <c r="D1488" s="2">
        <v>59</v>
      </c>
      <c r="E1488" s="2">
        <f>D1488*C1488</f>
        <v>309.75</v>
      </c>
      <c r="F1488" s="2">
        <v>63</v>
      </c>
      <c r="G1488" s="2">
        <f>F1488*0.1</f>
        <v>6.3000000000000007</v>
      </c>
      <c r="H1488" s="9">
        <f>G1488*D1488</f>
        <v>371.70000000000005</v>
      </c>
      <c r="I1488" s="168"/>
      <c r="J1488" s="168"/>
      <c r="K1488" s="168"/>
      <c r="L1488" s="168"/>
    </row>
    <row r="1489" spans="1:27" x14ac:dyDescent="0.25">
      <c r="A1489" s="8" t="s">
        <v>68</v>
      </c>
      <c r="B1489" s="2">
        <v>5.3</v>
      </c>
      <c r="C1489" s="2">
        <f t="shared" ref="C1489:C1490" si="507">B1489*0.1</f>
        <v>0.53</v>
      </c>
      <c r="D1489" s="2">
        <v>620</v>
      </c>
      <c r="E1489" s="2">
        <f t="shared" ref="E1489:E1490" si="508">D1489*C1489</f>
        <v>328.6</v>
      </c>
      <c r="F1489" s="2">
        <v>6.3</v>
      </c>
      <c r="G1489" s="2">
        <f t="shared" ref="G1489:G1490" si="509">F1489*0.1</f>
        <v>0.63</v>
      </c>
      <c r="H1489" s="9">
        <f t="shared" ref="H1489:H1490" si="510">G1489*D1489</f>
        <v>390.6</v>
      </c>
      <c r="I1489" s="168"/>
      <c r="J1489" s="168"/>
      <c r="K1489" s="168"/>
      <c r="L1489" s="168"/>
    </row>
    <row r="1490" spans="1:27" x14ac:dyDescent="0.25">
      <c r="A1490" s="8" t="s">
        <v>1</v>
      </c>
      <c r="B1490" s="2">
        <v>2</v>
      </c>
      <c r="C1490" s="2">
        <f t="shared" si="507"/>
        <v>0.2</v>
      </c>
      <c r="D1490" s="2">
        <v>27</v>
      </c>
      <c r="E1490" s="2">
        <f t="shared" si="508"/>
        <v>5.4</v>
      </c>
      <c r="F1490" s="2">
        <v>3</v>
      </c>
      <c r="G1490" s="2">
        <f t="shared" si="509"/>
        <v>0.30000000000000004</v>
      </c>
      <c r="H1490" s="9">
        <f t="shared" si="510"/>
        <v>8.1000000000000014</v>
      </c>
      <c r="I1490" s="168"/>
      <c r="J1490" s="168"/>
      <c r="K1490" s="168"/>
      <c r="L1490" s="168"/>
    </row>
    <row r="1491" spans="1:27" x14ac:dyDescent="0.25">
      <c r="A1491" s="8"/>
      <c r="B1491" s="2"/>
      <c r="C1491" s="2"/>
      <c r="D1491" s="2"/>
      <c r="E1491" s="2">
        <f>SUM(E1488:E1490)</f>
        <v>643.75</v>
      </c>
      <c r="F1491" s="2"/>
      <c r="G1491" s="2"/>
      <c r="H1491" s="9">
        <f>SUM(H1488:H1490)</f>
        <v>770.40000000000009</v>
      </c>
      <c r="I1491" s="168"/>
      <c r="J1491" s="168"/>
      <c r="K1491" s="168"/>
      <c r="L1491" s="168"/>
    </row>
    <row r="1492" spans="1:27" ht="15.75" thickBot="1" x14ac:dyDescent="0.3">
      <c r="A1492" s="12"/>
      <c r="B1492" s="13"/>
      <c r="C1492" s="13"/>
      <c r="D1492" s="13"/>
      <c r="E1492" s="41">
        <f>E1491/100</f>
        <v>6.4375</v>
      </c>
      <c r="F1492" s="32"/>
      <c r="G1492" s="32"/>
      <c r="H1492" s="53">
        <f>H1491/100</f>
        <v>7.7040000000000006</v>
      </c>
      <c r="I1492" s="168"/>
      <c r="J1492" s="168"/>
      <c r="K1492" s="168"/>
      <c r="L1492" s="168"/>
      <c r="M1492" s="168"/>
      <c r="N1492" s="168"/>
      <c r="O1492" s="168"/>
      <c r="P1492" s="168"/>
      <c r="Q1492" s="168"/>
    </row>
    <row r="1493" spans="1:27" x14ac:dyDescent="0.25">
      <c r="A1493" s="5" t="s">
        <v>55</v>
      </c>
      <c r="B1493" s="62">
        <v>30</v>
      </c>
      <c r="C1493" s="6">
        <v>3</v>
      </c>
      <c r="D1493" s="6">
        <v>62</v>
      </c>
      <c r="E1493" s="37">
        <v>1.71</v>
      </c>
      <c r="F1493" s="62">
        <v>30</v>
      </c>
      <c r="G1493" s="6">
        <v>3</v>
      </c>
      <c r="H1493" s="38">
        <f>G1493*D1493/100</f>
        <v>1.86</v>
      </c>
      <c r="I1493" s="168"/>
      <c r="J1493" s="168"/>
      <c r="K1493" s="168"/>
      <c r="L1493" s="168"/>
      <c r="M1493" s="168"/>
      <c r="N1493" s="168"/>
      <c r="O1493" s="168"/>
      <c r="P1493" s="168"/>
      <c r="Q1493" s="168"/>
      <c r="R1493" s="168"/>
      <c r="S1493" s="168"/>
      <c r="T1493" s="168"/>
      <c r="U1493" s="168"/>
      <c r="V1493" s="168"/>
    </row>
    <row r="1494" spans="1:27" x14ac:dyDescent="0.25">
      <c r="A1494" s="8" t="s">
        <v>106</v>
      </c>
      <c r="B1494" s="2">
        <v>30</v>
      </c>
      <c r="C1494" s="2">
        <f>B1494*0.1</f>
        <v>3</v>
      </c>
      <c r="D1494" s="2">
        <v>170</v>
      </c>
      <c r="E1494" s="2">
        <f>C1494*D1494</f>
        <v>510</v>
      </c>
      <c r="F1494" s="2">
        <v>40</v>
      </c>
      <c r="G1494" s="2">
        <f>F1494*0.1</f>
        <v>4</v>
      </c>
      <c r="H1494" s="9">
        <f>G1494*D1494</f>
        <v>680</v>
      </c>
      <c r="I1494" s="168"/>
      <c r="J1494" s="168"/>
      <c r="K1494" s="168"/>
      <c r="L1494" s="168"/>
      <c r="M1494" s="168"/>
      <c r="N1494" s="168"/>
      <c r="O1494" s="168"/>
      <c r="P1494" s="168"/>
      <c r="Q1494" s="168"/>
      <c r="R1494" s="168"/>
      <c r="S1494" s="168"/>
      <c r="T1494" s="168"/>
      <c r="U1494" s="168"/>
      <c r="V1494" s="168"/>
    </row>
    <row r="1495" spans="1:27" ht="15.75" thickBot="1" x14ac:dyDescent="0.3">
      <c r="A1495" s="12"/>
      <c r="B1495" s="13"/>
      <c r="C1495" s="13"/>
      <c r="D1495" s="13"/>
      <c r="E1495" s="41">
        <f>E1494/100</f>
        <v>5.0999999999999996</v>
      </c>
      <c r="F1495" s="13"/>
      <c r="G1495" s="13"/>
      <c r="H1495" s="53">
        <f>H1494/100</f>
        <v>6.8</v>
      </c>
      <c r="I1495" s="168"/>
      <c r="J1495" s="168"/>
      <c r="K1495" s="168"/>
      <c r="L1495" s="168"/>
      <c r="M1495" s="168"/>
      <c r="N1495" s="168"/>
      <c r="O1495" s="168"/>
      <c r="P1495" s="168"/>
      <c r="Q1495" s="168"/>
      <c r="R1495" s="168"/>
      <c r="S1495" s="168"/>
      <c r="T1495" s="168"/>
      <c r="U1495" s="168"/>
      <c r="V1495" s="168"/>
    </row>
    <row r="1496" spans="1:27" ht="15.75" thickBot="1" x14ac:dyDescent="0.3">
      <c r="A1496" s="270" t="s">
        <v>122</v>
      </c>
      <c r="B1496" s="25">
        <v>300</v>
      </c>
      <c r="C1496" s="25">
        <f>B1496*0.1</f>
        <v>30</v>
      </c>
      <c r="D1496" s="271">
        <v>149</v>
      </c>
      <c r="E1496" s="94">
        <f>C1496*D1496/100</f>
        <v>44.7</v>
      </c>
      <c r="F1496" s="25">
        <v>150</v>
      </c>
      <c r="G1496" s="25">
        <f>F1496*0.1</f>
        <v>15</v>
      </c>
      <c r="H1496" s="269">
        <f>G1496*D1496/100</f>
        <v>22.35</v>
      </c>
      <c r="I1496" s="168"/>
      <c r="J1496" s="168"/>
      <c r="K1496" s="168"/>
      <c r="L1496" s="168"/>
      <c r="M1496" s="168"/>
      <c r="N1496" s="168"/>
      <c r="O1496" s="168"/>
      <c r="P1496" s="168"/>
      <c r="Q1496" s="168"/>
      <c r="R1496" s="168"/>
      <c r="S1496" s="168"/>
      <c r="T1496" s="168"/>
      <c r="U1496" s="168"/>
      <c r="V1496" s="168"/>
      <c r="W1496" s="168"/>
      <c r="X1496" s="168"/>
      <c r="Y1496" s="168"/>
      <c r="Z1496" s="168"/>
      <c r="AA1496" s="168"/>
    </row>
    <row r="1497" spans="1:27" x14ac:dyDescent="0.25">
      <c r="A1497" s="10" t="s">
        <v>194</v>
      </c>
      <c r="B1497" s="3">
        <v>200</v>
      </c>
      <c r="C1497" s="3"/>
      <c r="D1497" s="3"/>
      <c r="E1497" s="3"/>
      <c r="F1497" s="3">
        <v>200</v>
      </c>
      <c r="G1497" s="2"/>
      <c r="H1497" s="9"/>
      <c r="I1497" s="168"/>
      <c r="J1497" s="168"/>
      <c r="K1497" s="168"/>
      <c r="L1497" s="168"/>
      <c r="M1497" s="168"/>
      <c r="N1497" s="168"/>
      <c r="O1497" s="168"/>
      <c r="P1497" s="168"/>
      <c r="Q1497" s="168"/>
      <c r="R1497" s="168"/>
      <c r="S1497" s="168"/>
      <c r="T1497" s="168"/>
      <c r="U1497" s="168"/>
      <c r="V1497" s="168"/>
    </row>
    <row r="1498" spans="1:27" x14ac:dyDescent="0.25">
      <c r="A1498" s="8" t="s">
        <v>104</v>
      </c>
      <c r="B1498" s="2">
        <v>1</v>
      </c>
      <c r="C1498" s="2">
        <v>0.1</v>
      </c>
      <c r="D1498" s="2">
        <v>650</v>
      </c>
      <c r="E1498" s="2">
        <f>D1498*C1498</f>
        <v>65</v>
      </c>
      <c r="F1498" s="2">
        <v>1</v>
      </c>
      <c r="G1498" s="2">
        <v>0.1</v>
      </c>
      <c r="H1498" s="2">
        <f>G1498*D1498</f>
        <v>65</v>
      </c>
      <c r="I1498" s="168"/>
      <c r="J1498" s="168"/>
      <c r="K1498" s="168"/>
      <c r="L1498" s="168"/>
      <c r="M1498" s="168"/>
      <c r="N1498" s="168"/>
      <c r="O1498" s="168"/>
      <c r="P1498" s="168"/>
      <c r="Q1498" s="168"/>
      <c r="R1498" s="168"/>
      <c r="S1498" s="168"/>
      <c r="T1498" s="168"/>
      <c r="U1498" s="168"/>
      <c r="V1498" s="168"/>
    </row>
    <row r="1499" spans="1:27" x14ac:dyDescent="0.25">
      <c r="A1499" s="8" t="s">
        <v>0</v>
      </c>
      <c r="B1499" s="2">
        <v>51</v>
      </c>
      <c r="C1499" s="2">
        <v>0.8</v>
      </c>
      <c r="D1499" s="2">
        <v>74</v>
      </c>
      <c r="E1499" s="2">
        <f>D1499*C1499</f>
        <v>59.2</v>
      </c>
      <c r="F1499" s="2">
        <v>51</v>
      </c>
      <c r="G1499" s="2">
        <v>0.8</v>
      </c>
      <c r="H1499" s="2">
        <f t="shared" ref="H1499:H1500" si="511">G1499*D1499</f>
        <v>59.2</v>
      </c>
      <c r="I1499" s="168"/>
      <c r="J1499" s="168"/>
      <c r="K1499" s="168"/>
      <c r="L1499" s="168"/>
      <c r="M1499" s="168"/>
      <c r="N1499" s="168"/>
      <c r="O1499" s="168"/>
      <c r="P1499" s="168"/>
      <c r="Q1499" s="168"/>
      <c r="R1499" s="168"/>
      <c r="S1499" s="168"/>
      <c r="T1499" s="168"/>
      <c r="U1499" s="168"/>
      <c r="V1499" s="168"/>
    </row>
    <row r="1500" spans="1:27" x14ac:dyDescent="0.25">
      <c r="A1500" s="8" t="s">
        <v>2</v>
      </c>
      <c r="B1500" s="2">
        <v>11</v>
      </c>
      <c r="C1500" s="2">
        <v>1.5</v>
      </c>
      <c r="D1500" s="2">
        <v>85.8</v>
      </c>
      <c r="E1500" s="2">
        <f>D1500*C1500</f>
        <v>128.69999999999999</v>
      </c>
      <c r="F1500" s="2">
        <v>15</v>
      </c>
      <c r="G1500" s="2">
        <v>1.5</v>
      </c>
      <c r="H1500" s="2">
        <f t="shared" si="511"/>
        <v>128.69999999999999</v>
      </c>
      <c r="I1500" s="168"/>
      <c r="J1500" s="168"/>
      <c r="K1500" s="168"/>
      <c r="L1500" s="168"/>
      <c r="R1500" s="168"/>
      <c r="S1500" s="168"/>
      <c r="T1500" s="168"/>
      <c r="U1500" s="168"/>
      <c r="V1500" s="168"/>
    </row>
    <row r="1501" spans="1:27" x14ac:dyDescent="0.25">
      <c r="A1501" s="8"/>
      <c r="B1501" s="2"/>
      <c r="C1501" s="2"/>
      <c r="D1501" s="2"/>
      <c r="E1501" s="2">
        <f>SUM(E1498:E1500)</f>
        <v>252.89999999999998</v>
      </c>
      <c r="F1501" s="2"/>
      <c r="G1501" s="2"/>
      <c r="H1501" s="2">
        <f>SUM(H1498:H1500)</f>
        <v>252.89999999999998</v>
      </c>
      <c r="I1501" s="168"/>
      <c r="J1501" s="168"/>
      <c r="K1501" s="168"/>
      <c r="L1501" s="168"/>
    </row>
    <row r="1502" spans="1:27" x14ac:dyDescent="0.25">
      <c r="A1502" s="23"/>
      <c r="B1502" s="4"/>
      <c r="C1502" s="4"/>
      <c r="D1502" s="4"/>
      <c r="E1502" s="22">
        <f>E1501/100</f>
        <v>2.5289999999999999</v>
      </c>
      <c r="F1502" s="4"/>
      <c r="G1502" s="4"/>
      <c r="H1502" s="24">
        <f>H1501/100</f>
        <v>2.5289999999999999</v>
      </c>
      <c r="I1502" s="168"/>
      <c r="J1502" s="168"/>
      <c r="K1502" s="168"/>
      <c r="L1502" s="168"/>
    </row>
    <row r="1503" spans="1:27" ht="15.75" thickBot="1" x14ac:dyDescent="0.3">
      <c r="A1503" s="21" t="s">
        <v>50</v>
      </c>
      <c r="B1503" s="11"/>
      <c r="C1503" s="11"/>
      <c r="D1503" s="11"/>
      <c r="E1503" s="26">
        <f>E1502+E1495+E1493+E1492+E1486+E1496</f>
        <v>92.100799999999992</v>
      </c>
      <c r="F1503" s="11"/>
      <c r="G1503" s="11"/>
      <c r="H1503" s="27">
        <f>H1502+H1495+H1493+H1492+H1486+H1496</f>
        <v>72.8673</v>
      </c>
      <c r="I1503" s="168"/>
      <c r="J1503" s="168"/>
      <c r="K1503" s="168"/>
      <c r="L1503" s="168"/>
      <c r="M1503" s="168"/>
    </row>
    <row r="1504" spans="1:27" x14ac:dyDescent="0.25">
      <c r="A1504" s="362" t="s">
        <v>16</v>
      </c>
      <c r="B1504" s="363" t="s">
        <v>86</v>
      </c>
      <c r="C1504" s="363"/>
      <c r="D1504" s="363"/>
      <c r="E1504" s="363"/>
      <c r="F1504" s="363" t="s">
        <v>85</v>
      </c>
      <c r="G1504" s="363"/>
      <c r="H1504" s="364"/>
      <c r="I1504" s="168"/>
      <c r="J1504" s="168"/>
      <c r="K1504" s="168"/>
      <c r="L1504" s="168"/>
      <c r="M1504" s="168"/>
    </row>
    <row r="1505" spans="1:13" ht="30.75" thickBot="1" x14ac:dyDescent="0.3">
      <c r="A1505" s="359"/>
      <c r="B1505" s="16" t="s">
        <v>73</v>
      </c>
      <c r="C1505" s="44" t="s">
        <v>5</v>
      </c>
      <c r="D1505" s="44" t="s">
        <v>6</v>
      </c>
      <c r="E1505" s="44" t="s">
        <v>13</v>
      </c>
      <c r="F1505" s="16" t="s">
        <v>73</v>
      </c>
      <c r="G1505" s="44" t="s">
        <v>14</v>
      </c>
      <c r="H1505" s="45" t="s">
        <v>13</v>
      </c>
      <c r="I1505" s="168"/>
      <c r="J1505" s="168"/>
      <c r="K1505" s="168"/>
      <c r="L1505" s="168"/>
      <c r="M1505" s="168"/>
    </row>
    <row r="1506" spans="1:13" x14ac:dyDescent="0.25">
      <c r="A1506" s="5" t="s">
        <v>178</v>
      </c>
      <c r="B1506" s="37">
        <v>60</v>
      </c>
      <c r="C1506" s="6"/>
      <c r="D1506" s="6"/>
      <c r="E1506" s="6"/>
      <c r="F1506" s="37">
        <v>100</v>
      </c>
      <c r="G1506" s="6"/>
      <c r="H1506" s="7"/>
      <c r="I1506" s="168"/>
      <c r="J1506" s="168"/>
      <c r="K1506" s="168"/>
      <c r="L1506" s="168"/>
      <c r="M1506" s="168"/>
    </row>
    <row r="1507" spans="1:13" x14ac:dyDescent="0.25">
      <c r="A1507" s="2" t="s">
        <v>107</v>
      </c>
      <c r="B1507" s="2">
        <v>46.5</v>
      </c>
      <c r="C1507" s="2">
        <f>B1507*0.1</f>
        <v>4.6500000000000004</v>
      </c>
      <c r="D1507" s="2">
        <v>170</v>
      </c>
      <c r="E1507" s="3">
        <f>D1507*C1507</f>
        <v>790.50000000000011</v>
      </c>
      <c r="F1507" s="2">
        <v>77.5</v>
      </c>
      <c r="G1507" s="2">
        <v>7.75</v>
      </c>
      <c r="H1507" s="3">
        <f>G1507*D1507</f>
        <v>1317.5</v>
      </c>
      <c r="I1507" s="168"/>
      <c r="J1507" s="168"/>
      <c r="K1507" s="168"/>
      <c r="L1507" s="168"/>
      <c r="M1507" s="168"/>
    </row>
    <row r="1508" spans="1:13" x14ac:dyDescent="0.25">
      <c r="A1508" s="43" t="s">
        <v>67</v>
      </c>
      <c r="B1508" s="3">
        <v>3</v>
      </c>
      <c r="C1508" s="2">
        <f t="shared" ref="C1508:C1510" si="512">B1508*0.1</f>
        <v>0.30000000000000004</v>
      </c>
      <c r="D1508" s="3">
        <v>138</v>
      </c>
      <c r="E1508" s="3">
        <f t="shared" ref="E1508:E1510" si="513">D1508*C1508</f>
        <v>41.400000000000006</v>
      </c>
      <c r="F1508" s="3">
        <v>5</v>
      </c>
      <c r="G1508" s="2">
        <v>0.5</v>
      </c>
      <c r="H1508" s="3">
        <f t="shared" ref="H1508:H1510" si="514">G1508*D1508</f>
        <v>69</v>
      </c>
      <c r="I1508" s="168"/>
      <c r="J1508" s="168"/>
      <c r="K1508" s="168"/>
      <c r="L1508" s="168"/>
      <c r="M1508" s="168"/>
    </row>
    <row r="1509" spans="1:13" x14ac:dyDescent="0.25">
      <c r="A1509" s="2" t="s">
        <v>179</v>
      </c>
      <c r="B1509" s="2">
        <v>14.3</v>
      </c>
      <c r="C1509" s="2">
        <f t="shared" si="512"/>
        <v>1.4300000000000002</v>
      </c>
      <c r="D1509" s="2">
        <v>198</v>
      </c>
      <c r="E1509" s="3">
        <f t="shared" si="513"/>
        <v>283.14000000000004</v>
      </c>
      <c r="F1509" s="2">
        <v>23.8</v>
      </c>
      <c r="G1509" s="2">
        <v>2.38</v>
      </c>
      <c r="H1509" s="3">
        <f t="shared" si="514"/>
        <v>471.23999999999995</v>
      </c>
      <c r="I1509" s="168"/>
      <c r="J1509" s="168"/>
      <c r="K1509" s="168"/>
      <c r="L1509" s="168"/>
      <c r="M1509" s="168"/>
    </row>
    <row r="1510" spans="1:13" x14ac:dyDescent="0.25">
      <c r="A1510" s="2" t="s">
        <v>1</v>
      </c>
      <c r="B1510" s="2">
        <v>2</v>
      </c>
      <c r="C1510" s="2">
        <f t="shared" si="512"/>
        <v>0.2</v>
      </c>
      <c r="D1510" s="2">
        <v>27</v>
      </c>
      <c r="E1510" s="3">
        <f t="shared" si="513"/>
        <v>5.4</v>
      </c>
      <c r="F1510" s="2">
        <v>2</v>
      </c>
      <c r="G1510" s="2">
        <v>0.2</v>
      </c>
      <c r="H1510" s="3">
        <f t="shared" si="514"/>
        <v>5.4</v>
      </c>
      <c r="I1510" s="168"/>
      <c r="J1510" s="168"/>
      <c r="K1510" s="168"/>
      <c r="L1510" s="168"/>
      <c r="M1510" s="168"/>
    </row>
    <row r="1511" spans="1:13" ht="15.75" thickBot="1" x14ac:dyDescent="0.3">
      <c r="A1511" s="4"/>
      <c r="B1511" s="4"/>
      <c r="C1511" s="4"/>
      <c r="D1511" s="4"/>
      <c r="E1511" s="4">
        <f>SUM(E1507:E1510)</f>
        <v>1120.4400000000003</v>
      </c>
      <c r="F1511" s="4"/>
      <c r="G1511" s="4"/>
      <c r="H1511" s="4">
        <f>SUM(H1507:H1510)</f>
        <v>1863.14</v>
      </c>
      <c r="I1511" s="168"/>
      <c r="J1511" s="168"/>
      <c r="K1511" s="168"/>
      <c r="L1511" s="168"/>
      <c r="M1511" s="168"/>
    </row>
    <row r="1512" spans="1:13" ht="15.75" thickBot="1" x14ac:dyDescent="0.3">
      <c r="A1512" s="51"/>
      <c r="B1512" s="50"/>
      <c r="C1512" s="50"/>
      <c r="D1512" s="50"/>
      <c r="E1512" s="50">
        <v>12.21</v>
      </c>
      <c r="F1512" s="50"/>
      <c r="G1512" s="50"/>
      <c r="H1512" s="52">
        <v>20.309999999999999</v>
      </c>
      <c r="I1512" s="168"/>
      <c r="J1512" s="168"/>
      <c r="K1512" s="168"/>
      <c r="L1512" s="168"/>
      <c r="M1512" s="168"/>
    </row>
    <row r="1513" spans="1:13" ht="29.25" x14ac:dyDescent="0.25">
      <c r="A1513" s="46" t="s">
        <v>91</v>
      </c>
      <c r="B1513" s="37">
        <v>250</v>
      </c>
      <c r="C1513" s="37"/>
      <c r="D1513" s="37"/>
      <c r="E1513" s="37"/>
      <c r="F1513" s="37">
        <v>250</v>
      </c>
      <c r="G1513" s="6"/>
      <c r="H1513" s="7"/>
      <c r="I1513" s="168"/>
      <c r="J1513" s="168"/>
      <c r="K1513" s="168"/>
      <c r="L1513" s="168"/>
      <c r="M1513" s="168"/>
    </row>
    <row r="1514" spans="1:13" x14ac:dyDescent="0.25">
      <c r="A1514" s="8" t="s">
        <v>18</v>
      </c>
      <c r="B1514" s="2">
        <v>100</v>
      </c>
      <c r="C1514" s="2">
        <v>10</v>
      </c>
      <c r="D1514" s="2">
        <v>49</v>
      </c>
      <c r="E1514" s="2">
        <f>D1514*C1514</f>
        <v>490</v>
      </c>
      <c r="F1514" s="2">
        <v>100</v>
      </c>
      <c r="G1514" s="2">
        <v>10</v>
      </c>
      <c r="H1514" s="9">
        <f>G1514*D1514</f>
        <v>490</v>
      </c>
      <c r="I1514" s="168"/>
      <c r="J1514" s="168"/>
      <c r="K1514" s="168"/>
      <c r="L1514" s="168"/>
      <c r="M1514" s="168"/>
    </row>
    <row r="1515" spans="1:13" x14ac:dyDescent="0.25">
      <c r="A1515" s="8" t="s">
        <v>19</v>
      </c>
      <c r="B1515" s="2">
        <v>15</v>
      </c>
      <c r="C1515" s="2">
        <v>1.5</v>
      </c>
      <c r="D1515" s="2">
        <v>72</v>
      </c>
      <c r="E1515" s="2">
        <f t="shared" ref="E1515:E1522" si="515">D1515*C1515</f>
        <v>108</v>
      </c>
      <c r="F1515" s="2">
        <v>15</v>
      </c>
      <c r="G1515" s="2">
        <v>1.5</v>
      </c>
      <c r="H1515" s="9">
        <f t="shared" ref="H1515:H1522" si="516">G1515*D1515</f>
        <v>108</v>
      </c>
      <c r="I1515" s="168"/>
      <c r="J1515" s="168"/>
      <c r="K1515" s="168"/>
      <c r="L1515" s="168"/>
      <c r="M1515" s="168"/>
    </row>
    <row r="1516" spans="1:13" x14ac:dyDescent="0.25">
      <c r="A1516" s="8" t="s">
        <v>25</v>
      </c>
      <c r="B1516" s="2">
        <v>13.8</v>
      </c>
      <c r="C1516" s="2">
        <v>1.4</v>
      </c>
      <c r="D1516" s="2">
        <v>49</v>
      </c>
      <c r="E1516" s="2">
        <f t="shared" si="515"/>
        <v>68.599999999999994</v>
      </c>
      <c r="F1516" s="2">
        <v>13.8</v>
      </c>
      <c r="G1516" s="2">
        <v>1.4</v>
      </c>
      <c r="H1516" s="9">
        <f t="shared" si="516"/>
        <v>68.599999999999994</v>
      </c>
      <c r="I1516" s="168"/>
      <c r="J1516" s="168"/>
      <c r="K1516" s="168"/>
      <c r="L1516" s="168"/>
      <c r="M1516" s="168"/>
    </row>
    <row r="1517" spans="1:13" x14ac:dyDescent="0.25">
      <c r="A1517" s="8" t="s">
        <v>26</v>
      </c>
      <c r="B1517" s="2">
        <v>10</v>
      </c>
      <c r="C1517" s="2">
        <v>1</v>
      </c>
      <c r="D1517" s="2">
        <v>30</v>
      </c>
      <c r="E1517" s="2">
        <f t="shared" si="515"/>
        <v>30</v>
      </c>
      <c r="F1517" s="2">
        <v>10</v>
      </c>
      <c r="G1517" s="2">
        <v>1</v>
      </c>
      <c r="H1517" s="9">
        <f t="shared" si="516"/>
        <v>30</v>
      </c>
      <c r="I1517" s="168"/>
      <c r="J1517" s="168"/>
      <c r="K1517" s="168"/>
      <c r="L1517" s="168"/>
      <c r="M1517" s="168"/>
    </row>
    <row r="1518" spans="1:13" x14ac:dyDescent="0.25">
      <c r="A1518" s="8" t="s">
        <v>68</v>
      </c>
      <c r="B1518" s="2">
        <v>0.6</v>
      </c>
      <c r="C1518" s="2">
        <v>0.06</v>
      </c>
      <c r="D1518" s="2">
        <v>620</v>
      </c>
      <c r="E1518" s="2">
        <f t="shared" si="515"/>
        <v>37.199999999999996</v>
      </c>
      <c r="F1518" s="2">
        <v>0.6</v>
      </c>
      <c r="G1518" s="2">
        <v>0.06</v>
      </c>
      <c r="H1518" s="9">
        <f t="shared" si="516"/>
        <v>37.199999999999996</v>
      </c>
      <c r="I1518" s="168"/>
      <c r="J1518" s="168"/>
      <c r="K1518" s="168"/>
      <c r="L1518" s="168"/>
      <c r="M1518" s="168"/>
    </row>
    <row r="1519" spans="1:13" x14ac:dyDescent="0.25">
      <c r="A1519" s="8" t="s">
        <v>39</v>
      </c>
      <c r="B1519" s="2">
        <v>4.2</v>
      </c>
      <c r="C1519" s="2">
        <v>11</v>
      </c>
      <c r="D1519" s="2">
        <v>11</v>
      </c>
      <c r="E1519" s="2">
        <f t="shared" si="515"/>
        <v>121</v>
      </c>
      <c r="F1519" s="2">
        <v>4.2</v>
      </c>
      <c r="G1519" s="2">
        <v>11</v>
      </c>
      <c r="H1519" s="9">
        <f t="shared" si="516"/>
        <v>121</v>
      </c>
      <c r="I1519" s="168"/>
      <c r="J1519" s="168"/>
      <c r="K1519" s="168"/>
      <c r="L1519" s="168"/>
      <c r="M1519" s="168"/>
    </row>
    <row r="1520" spans="1:13" x14ac:dyDescent="0.25">
      <c r="A1520" s="8" t="s">
        <v>1</v>
      </c>
      <c r="B1520" s="2">
        <v>2</v>
      </c>
      <c r="C1520" s="2">
        <v>0.2</v>
      </c>
      <c r="D1520" s="2">
        <v>27</v>
      </c>
      <c r="E1520" s="2">
        <f t="shared" si="515"/>
        <v>5.4</v>
      </c>
      <c r="F1520" s="2">
        <v>2</v>
      </c>
      <c r="G1520" s="2">
        <v>0.2</v>
      </c>
      <c r="H1520" s="9">
        <f t="shared" si="516"/>
        <v>5.4</v>
      </c>
      <c r="I1520" s="168"/>
      <c r="J1520" s="168"/>
      <c r="K1520" s="168"/>
      <c r="L1520" s="168"/>
      <c r="M1520" s="168"/>
    </row>
    <row r="1521" spans="1:13" x14ac:dyDescent="0.25">
      <c r="A1521" s="8" t="s">
        <v>67</v>
      </c>
      <c r="B1521" s="2">
        <v>3</v>
      </c>
      <c r="C1521" s="2">
        <v>0.3</v>
      </c>
      <c r="D1521" s="2">
        <v>138</v>
      </c>
      <c r="E1521" s="2">
        <f t="shared" si="515"/>
        <v>41.4</v>
      </c>
      <c r="F1521" s="2">
        <v>3</v>
      </c>
      <c r="G1521" s="2">
        <v>0.3</v>
      </c>
      <c r="H1521" s="9">
        <f t="shared" si="516"/>
        <v>41.4</v>
      </c>
      <c r="I1521" s="168"/>
      <c r="J1521" s="168"/>
      <c r="K1521" s="168"/>
      <c r="L1521" s="168"/>
      <c r="M1521" s="168"/>
    </row>
    <row r="1522" spans="1:13" x14ac:dyDescent="0.25">
      <c r="A1522" s="8" t="s">
        <v>34</v>
      </c>
      <c r="B1522" s="2">
        <v>44</v>
      </c>
      <c r="C1522" s="2">
        <v>4.4000000000000004</v>
      </c>
      <c r="D1522" s="2">
        <v>250</v>
      </c>
      <c r="E1522" s="2">
        <f t="shared" si="515"/>
        <v>1100</v>
      </c>
      <c r="F1522" s="2">
        <v>44</v>
      </c>
      <c r="G1522" s="2">
        <v>4.4000000000000004</v>
      </c>
      <c r="H1522" s="9">
        <f t="shared" si="516"/>
        <v>1100</v>
      </c>
      <c r="I1522" s="168"/>
      <c r="J1522" s="168"/>
      <c r="K1522" s="168"/>
      <c r="L1522" s="168"/>
      <c r="M1522" s="168"/>
    </row>
    <row r="1523" spans="1:13" x14ac:dyDescent="0.25">
      <c r="A1523" s="8"/>
      <c r="B1523" s="2"/>
      <c r="C1523" s="2"/>
      <c r="D1523" s="2"/>
      <c r="E1523" s="2">
        <f>SUM(E1514:E1522)</f>
        <v>2001.6</v>
      </c>
      <c r="F1523" s="2"/>
      <c r="G1523" s="2"/>
      <c r="H1523" s="9">
        <f>SUM(H1514:H1522)</f>
        <v>2001.6</v>
      </c>
      <c r="I1523" s="168"/>
      <c r="J1523" s="168"/>
      <c r="K1523" s="168"/>
      <c r="L1523" s="168"/>
      <c r="M1523" s="168"/>
    </row>
    <row r="1524" spans="1:13" ht="15.75" thickBot="1" x14ac:dyDescent="0.3">
      <c r="A1524" s="12"/>
      <c r="B1524" s="13"/>
      <c r="C1524" s="13"/>
      <c r="D1524" s="13"/>
      <c r="E1524" s="41">
        <f>E1523/100</f>
        <v>20.015999999999998</v>
      </c>
      <c r="F1524" s="32"/>
      <c r="G1524" s="32"/>
      <c r="H1524" s="53">
        <f>H1523/100</f>
        <v>20.015999999999998</v>
      </c>
      <c r="I1524" s="168"/>
      <c r="J1524" s="168"/>
      <c r="K1524" s="168"/>
      <c r="L1524" s="168"/>
      <c r="M1524" s="168"/>
    </row>
    <row r="1525" spans="1:13" x14ac:dyDescent="0.25">
      <c r="A1525" s="5" t="s">
        <v>108</v>
      </c>
      <c r="B1525" s="37" t="s">
        <v>35</v>
      </c>
      <c r="C1525" s="37"/>
      <c r="D1525" s="37"/>
      <c r="E1525" s="37"/>
      <c r="F1525" s="37" t="s">
        <v>35</v>
      </c>
      <c r="G1525" s="6"/>
      <c r="H1525" s="7"/>
      <c r="I1525" s="168"/>
      <c r="J1525" s="168"/>
      <c r="K1525" s="168"/>
      <c r="L1525" s="168"/>
      <c r="M1525" s="168"/>
    </row>
    <row r="1526" spans="1:13" x14ac:dyDescent="0.25">
      <c r="A1526" s="8" t="s">
        <v>109</v>
      </c>
      <c r="B1526" s="2">
        <v>195</v>
      </c>
      <c r="C1526" s="2">
        <f>B1526*0.1</f>
        <v>19.5</v>
      </c>
      <c r="D1526" s="2">
        <v>400</v>
      </c>
      <c r="E1526" s="2">
        <f t="shared" ref="E1526:E1531" si="517">D1526*C1526</f>
        <v>7800</v>
      </c>
      <c r="F1526" s="2">
        <v>195</v>
      </c>
      <c r="G1526" s="2">
        <f>F1526*0.1</f>
        <v>19.5</v>
      </c>
      <c r="H1526" s="9">
        <f t="shared" ref="H1526:H1531" si="518">G1526*D1526</f>
        <v>7800</v>
      </c>
      <c r="I1526" s="168"/>
      <c r="J1526" s="168"/>
      <c r="K1526" s="168"/>
      <c r="L1526" s="168"/>
      <c r="M1526" s="168"/>
    </row>
    <row r="1527" spans="1:13" x14ac:dyDescent="0.25">
      <c r="A1527" s="8" t="s">
        <v>10</v>
      </c>
      <c r="B1527" s="2">
        <v>18</v>
      </c>
      <c r="C1527" s="2">
        <f t="shared" ref="C1527:C1532" si="519">B1527*0.1</f>
        <v>1.8</v>
      </c>
      <c r="D1527" s="2">
        <v>62</v>
      </c>
      <c r="E1527" s="2">
        <f t="shared" si="517"/>
        <v>111.60000000000001</v>
      </c>
      <c r="F1527" s="2">
        <v>18</v>
      </c>
      <c r="G1527" s="2">
        <f t="shared" ref="G1527:G1532" si="520">F1527*0.1</f>
        <v>1.8</v>
      </c>
      <c r="H1527" s="9">
        <f t="shared" si="518"/>
        <v>111.60000000000001</v>
      </c>
      <c r="I1527" s="168"/>
      <c r="J1527" s="168"/>
      <c r="K1527" s="168"/>
      <c r="L1527" s="168"/>
      <c r="M1527" s="168"/>
    </row>
    <row r="1528" spans="1:13" x14ac:dyDescent="0.25">
      <c r="A1528" s="8" t="s">
        <v>110</v>
      </c>
      <c r="B1528" s="2">
        <v>23.2</v>
      </c>
      <c r="C1528" s="2">
        <f t="shared" si="519"/>
        <v>2.3199999999999998</v>
      </c>
      <c r="D1528" s="2">
        <v>74</v>
      </c>
      <c r="E1528" s="2">
        <f t="shared" si="517"/>
        <v>171.67999999999998</v>
      </c>
      <c r="F1528" s="2">
        <v>23.2</v>
      </c>
      <c r="G1528" s="2">
        <f t="shared" si="520"/>
        <v>2.3199999999999998</v>
      </c>
      <c r="H1528" s="9">
        <f t="shared" si="518"/>
        <v>171.67999999999998</v>
      </c>
      <c r="I1528" s="168"/>
      <c r="J1528" s="168"/>
      <c r="K1528" s="168"/>
      <c r="L1528" s="168"/>
      <c r="M1528" s="168"/>
    </row>
    <row r="1529" spans="1:13" x14ac:dyDescent="0.25">
      <c r="A1529" s="8" t="s">
        <v>26</v>
      </c>
      <c r="B1529" s="2">
        <v>3.2</v>
      </c>
      <c r="C1529" s="2">
        <f t="shared" si="519"/>
        <v>0.32000000000000006</v>
      </c>
      <c r="D1529" s="2">
        <v>30</v>
      </c>
      <c r="E1529" s="2">
        <f t="shared" si="517"/>
        <v>9.6000000000000014</v>
      </c>
      <c r="F1529" s="2">
        <v>3.2</v>
      </c>
      <c r="G1529" s="2">
        <f t="shared" si="520"/>
        <v>0.32000000000000006</v>
      </c>
      <c r="H1529" s="9">
        <f t="shared" si="518"/>
        <v>9.6000000000000014</v>
      </c>
      <c r="I1529" s="168"/>
      <c r="J1529" s="168"/>
      <c r="K1529" s="168"/>
      <c r="L1529" s="168"/>
      <c r="M1529" s="168"/>
    </row>
    <row r="1530" spans="1:13" x14ac:dyDescent="0.25">
      <c r="A1530" s="8" t="s">
        <v>21</v>
      </c>
      <c r="B1530" s="2">
        <v>6.6</v>
      </c>
      <c r="C1530" s="2">
        <f t="shared" si="519"/>
        <v>0.66</v>
      </c>
      <c r="D1530" s="2">
        <v>138</v>
      </c>
      <c r="E1530" s="2">
        <f t="shared" si="517"/>
        <v>91.08</v>
      </c>
      <c r="F1530" s="2">
        <v>6.6</v>
      </c>
      <c r="G1530" s="2">
        <f t="shared" si="520"/>
        <v>0.66</v>
      </c>
      <c r="H1530" s="9">
        <f t="shared" si="518"/>
        <v>91.08</v>
      </c>
      <c r="I1530" s="168"/>
      <c r="J1530" s="168"/>
      <c r="K1530" s="168"/>
      <c r="L1530" s="168"/>
      <c r="M1530" s="168"/>
    </row>
    <row r="1531" spans="1:13" x14ac:dyDescent="0.25">
      <c r="A1531" s="8" t="s">
        <v>1</v>
      </c>
      <c r="B1531" s="2">
        <v>3</v>
      </c>
      <c r="C1531" s="2">
        <f t="shared" si="519"/>
        <v>0.30000000000000004</v>
      </c>
      <c r="D1531" s="2">
        <v>27</v>
      </c>
      <c r="E1531" s="2">
        <f t="shared" si="517"/>
        <v>8.1000000000000014</v>
      </c>
      <c r="F1531" s="2">
        <v>3</v>
      </c>
      <c r="G1531" s="2">
        <f t="shared" si="520"/>
        <v>0.30000000000000004</v>
      </c>
      <c r="H1531" s="9">
        <f t="shared" si="518"/>
        <v>8.1000000000000014</v>
      </c>
      <c r="I1531" s="168"/>
      <c r="J1531" s="168"/>
      <c r="K1531" s="168"/>
      <c r="L1531" s="168"/>
      <c r="M1531" s="168"/>
    </row>
    <row r="1532" spans="1:13" x14ac:dyDescent="0.25">
      <c r="A1532" s="8" t="s">
        <v>4</v>
      </c>
      <c r="B1532" s="2">
        <v>5</v>
      </c>
      <c r="C1532" s="2">
        <f t="shared" si="519"/>
        <v>0.5</v>
      </c>
      <c r="D1532" s="2">
        <v>620</v>
      </c>
      <c r="E1532" s="2">
        <f>D1532*C1532</f>
        <v>310</v>
      </c>
      <c r="F1532" s="2">
        <v>5</v>
      </c>
      <c r="G1532" s="2">
        <f t="shared" si="520"/>
        <v>0.5</v>
      </c>
      <c r="H1532" s="9">
        <f>G1532*D1532</f>
        <v>310</v>
      </c>
      <c r="I1532" s="168"/>
      <c r="J1532" s="168"/>
      <c r="K1532" s="168"/>
      <c r="L1532" s="168"/>
      <c r="M1532" s="168"/>
    </row>
    <row r="1533" spans="1:13" ht="15.75" thickBot="1" x14ac:dyDescent="0.3">
      <c r="A1533" s="14"/>
      <c r="B1533" s="4"/>
      <c r="C1533" s="4"/>
      <c r="D1533" s="4"/>
      <c r="E1533" s="4">
        <f>SUM(E1526:E1532)</f>
        <v>8502.0600000000013</v>
      </c>
      <c r="F1533" s="4"/>
      <c r="G1533" s="4"/>
      <c r="H1533" s="15">
        <f>SUM(H1526:H1532)</f>
        <v>8502.0600000000013</v>
      </c>
      <c r="I1533" s="168"/>
      <c r="J1533" s="168"/>
      <c r="K1533" s="168"/>
      <c r="L1533" s="168"/>
      <c r="M1533" s="168"/>
    </row>
    <row r="1534" spans="1:13" ht="15.75" thickBot="1" x14ac:dyDescent="0.3">
      <c r="A1534" s="51"/>
      <c r="B1534" s="50"/>
      <c r="C1534" s="50"/>
      <c r="D1534" s="50"/>
      <c r="E1534" s="50">
        <f>E1533/100</f>
        <v>85.020600000000016</v>
      </c>
      <c r="F1534" s="50"/>
      <c r="G1534" s="50"/>
      <c r="H1534" s="52">
        <f>H1533/100</f>
        <v>85.020600000000016</v>
      </c>
      <c r="I1534" s="168"/>
      <c r="J1534" s="168"/>
      <c r="K1534" s="168"/>
      <c r="L1534" s="168"/>
      <c r="M1534" s="168"/>
    </row>
    <row r="1535" spans="1:13" x14ac:dyDescent="0.25">
      <c r="A1535" s="47" t="s">
        <v>79</v>
      </c>
      <c r="B1535" s="37">
        <v>150</v>
      </c>
      <c r="C1535" s="37"/>
      <c r="D1535" s="37"/>
      <c r="E1535" s="37"/>
      <c r="F1535" s="37">
        <v>180</v>
      </c>
      <c r="G1535" s="6"/>
      <c r="H1535" s="7"/>
      <c r="I1535" s="168"/>
      <c r="J1535" s="168"/>
      <c r="K1535" s="168"/>
      <c r="L1535" s="168"/>
      <c r="M1535" s="168"/>
    </row>
    <row r="1536" spans="1:13" x14ac:dyDescent="0.25">
      <c r="A1536" s="8" t="s">
        <v>37</v>
      </c>
      <c r="B1536" s="2">
        <v>51</v>
      </c>
      <c r="C1536" s="2">
        <f>B1536*0.1</f>
        <v>5.1000000000000005</v>
      </c>
      <c r="D1536" s="2">
        <v>102</v>
      </c>
      <c r="E1536" s="2">
        <f>D1536*C1536</f>
        <v>520.20000000000005</v>
      </c>
      <c r="F1536" s="2">
        <v>61.3</v>
      </c>
      <c r="G1536" s="2">
        <f>F1536*0.1</f>
        <v>6.13</v>
      </c>
      <c r="H1536" s="9">
        <f>G1536*D1536</f>
        <v>625.26</v>
      </c>
      <c r="I1536" s="168"/>
      <c r="J1536" s="168"/>
      <c r="K1536" s="168"/>
      <c r="L1536" s="168"/>
      <c r="M1536" s="168"/>
    </row>
    <row r="1537" spans="1:13" x14ac:dyDescent="0.25">
      <c r="A1537" s="8" t="s">
        <v>68</v>
      </c>
      <c r="B1537" s="2">
        <v>6.8</v>
      </c>
      <c r="C1537" s="2">
        <f t="shared" ref="C1537:C1538" si="521">B1537*0.1</f>
        <v>0.68</v>
      </c>
      <c r="D1537" s="2">
        <v>620</v>
      </c>
      <c r="E1537" s="2">
        <f>D1537*C1537</f>
        <v>421.6</v>
      </c>
      <c r="F1537" s="2">
        <v>7.6</v>
      </c>
      <c r="G1537" s="2">
        <f t="shared" ref="G1537:G1538" si="522">F1537*0.1</f>
        <v>0.76</v>
      </c>
      <c r="H1537" s="9">
        <f>G1537*D1537</f>
        <v>471.2</v>
      </c>
      <c r="I1537" s="168"/>
      <c r="J1537" s="168"/>
      <c r="K1537" s="168"/>
      <c r="L1537" s="168"/>
      <c r="M1537" s="168"/>
    </row>
    <row r="1538" spans="1:13" x14ac:dyDescent="0.25">
      <c r="A1538" s="8" t="s">
        <v>1</v>
      </c>
      <c r="B1538" s="2">
        <v>2</v>
      </c>
      <c r="C1538" s="2">
        <f t="shared" si="521"/>
        <v>0.2</v>
      </c>
      <c r="D1538" s="2">
        <v>27</v>
      </c>
      <c r="E1538" s="2">
        <f>D1538*C1538</f>
        <v>5.4</v>
      </c>
      <c r="F1538" s="2">
        <v>3</v>
      </c>
      <c r="G1538" s="2">
        <f t="shared" si="522"/>
        <v>0.30000000000000004</v>
      </c>
      <c r="H1538" s="9">
        <f>G1538*D1538</f>
        <v>8.1000000000000014</v>
      </c>
      <c r="I1538" s="168"/>
      <c r="J1538" s="168"/>
      <c r="K1538" s="168"/>
      <c r="L1538" s="168"/>
      <c r="M1538" s="168"/>
    </row>
    <row r="1539" spans="1:13" x14ac:dyDescent="0.25">
      <c r="A1539" s="8"/>
      <c r="B1539" s="2"/>
      <c r="C1539" s="2"/>
      <c r="D1539" s="2"/>
      <c r="E1539" s="2">
        <f>SUM(E1536:E1538)</f>
        <v>947.2</v>
      </c>
      <c r="F1539" s="2"/>
      <c r="G1539" s="2"/>
      <c r="H1539" s="9">
        <f>SUM(H1536:H1538)</f>
        <v>1104.56</v>
      </c>
      <c r="I1539" s="168"/>
      <c r="J1539" s="168"/>
      <c r="K1539" s="168"/>
      <c r="L1539" s="168"/>
      <c r="M1539" s="168"/>
    </row>
    <row r="1540" spans="1:13" ht="15.75" thickBot="1" x14ac:dyDescent="0.3">
      <c r="A1540" s="12"/>
      <c r="B1540" s="13"/>
      <c r="C1540" s="13"/>
      <c r="D1540" s="13"/>
      <c r="E1540" s="32">
        <f>E1539/100</f>
        <v>9.4720000000000013</v>
      </c>
      <c r="F1540" s="32"/>
      <c r="G1540" s="32"/>
      <c r="H1540" s="33">
        <f>H1539/100</f>
        <v>11.0456</v>
      </c>
      <c r="I1540" s="168"/>
      <c r="J1540" s="168"/>
      <c r="K1540" s="168"/>
      <c r="L1540" s="168"/>
      <c r="M1540" s="168"/>
    </row>
    <row r="1541" spans="1:13" x14ac:dyDescent="0.25">
      <c r="A1541" s="47" t="s">
        <v>84</v>
      </c>
      <c r="B1541" s="37">
        <v>200</v>
      </c>
      <c r="C1541" s="37"/>
      <c r="D1541" s="37"/>
      <c r="E1541" s="37"/>
      <c r="F1541" s="37">
        <v>200</v>
      </c>
      <c r="G1541" s="6"/>
      <c r="H1541" s="7"/>
      <c r="I1541" s="168"/>
      <c r="J1541" s="168"/>
      <c r="K1541" s="168"/>
      <c r="L1541" s="168"/>
      <c r="M1541" s="168"/>
    </row>
    <row r="1542" spans="1:13" x14ac:dyDescent="0.25">
      <c r="A1542" s="8" t="s">
        <v>72</v>
      </c>
      <c r="B1542" s="2">
        <v>20</v>
      </c>
      <c r="C1542" s="2">
        <f>B1542*0.1</f>
        <v>2</v>
      </c>
      <c r="D1542" s="2">
        <v>320</v>
      </c>
      <c r="E1542" s="2">
        <f>D1542*C1542</f>
        <v>640</v>
      </c>
      <c r="F1542" s="2">
        <v>20</v>
      </c>
      <c r="G1542" s="2">
        <f>F1542*0.1</f>
        <v>2</v>
      </c>
      <c r="H1542" s="9">
        <f>G1542*D1542</f>
        <v>640</v>
      </c>
      <c r="I1542" s="168"/>
      <c r="J1542" s="168"/>
      <c r="K1542" s="168"/>
      <c r="L1542" s="168"/>
      <c r="M1542" s="168"/>
    </row>
    <row r="1543" spans="1:13" x14ac:dyDescent="0.25">
      <c r="A1543" s="208" t="s">
        <v>2</v>
      </c>
      <c r="B1543" s="71">
        <v>15</v>
      </c>
      <c r="C1543" s="71">
        <f>B1543*0.1</f>
        <v>1.5</v>
      </c>
      <c r="D1543" s="71">
        <v>85.8</v>
      </c>
      <c r="E1543" s="71">
        <f>D1543*C1543</f>
        <v>128.69999999999999</v>
      </c>
      <c r="F1543" s="71">
        <v>15</v>
      </c>
      <c r="G1543" s="71">
        <f>F1543*0.1</f>
        <v>1.5</v>
      </c>
      <c r="H1543" s="181">
        <f>G1543*D1543</f>
        <v>128.69999999999999</v>
      </c>
      <c r="I1543" s="168"/>
      <c r="J1543" s="168"/>
      <c r="K1543" s="168"/>
      <c r="L1543" s="168"/>
      <c r="M1543" s="168"/>
    </row>
    <row r="1544" spans="1:13" x14ac:dyDescent="0.25">
      <c r="A1544" s="208"/>
      <c r="B1544" s="71"/>
      <c r="C1544" s="71"/>
      <c r="D1544" s="71"/>
      <c r="E1544" s="71">
        <f>SUM(E1542:E1543)</f>
        <v>768.7</v>
      </c>
      <c r="F1544" s="71"/>
      <c r="G1544" s="71"/>
      <c r="H1544" s="181">
        <f>SUM(H1542:H1543)</f>
        <v>768.7</v>
      </c>
      <c r="I1544" s="168"/>
      <c r="J1544" s="168"/>
      <c r="K1544" s="168"/>
      <c r="L1544" s="168"/>
      <c r="M1544" s="168"/>
    </row>
    <row r="1545" spans="1:13" ht="15.75" thickBot="1" x14ac:dyDescent="0.3">
      <c r="A1545" s="209"/>
      <c r="B1545" s="210"/>
      <c r="C1545" s="210"/>
      <c r="D1545" s="210"/>
      <c r="E1545" s="211">
        <f>E1544/100</f>
        <v>7.6870000000000003</v>
      </c>
      <c r="F1545" s="211"/>
      <c r="G1545" s="211"/>
      <c r="H1545" s="212">
        <f>H1544/100</f>
        <v>7.6870000000000003</v>
      </c>
      <c r="I1545" s="168"/>
      <c r="J1545" s="168"/>
      <c r="K1545" s="168"/>
      <c r="L1545" s="168"/>
      <c r="M1545" s="168"/>
    </row>
    <row r="1546" spans="1:13" x14ac:dyDescent="0.25">
      <c r="A1546" s="213" t="s">
        <v>56</v>
      </c>
      <c r="B1546" s="214">
        <v>20</v>
      </c>
      <c r="C1546" s="214">
        <f>B1546*0.1</f>
        <v>2</v>
      </c>
      <c r="D1546" s="214">
        <v>117</v>
      </c>
      <c r="E1546" s="215">
        <f>D1546*C1546/100</f>
        <v>2.34</v>
      </c>
      <c r="F1546" s="215">
        <v>20</v>
      </c>
      <c r="G1546" s="71">
        <f>F1546*0.1</f>
        <v>2</v>
      </c>
      <c r="H1546" s="216">
        <f>G1546*D1546/100</f>
        <v>2.34</v>
      </c>
      <c r="I1546" s="168"/>
      <c r="J1546" s="168"/>
      <c r="K1546" s="168"/>
      <c r="L1546" s="168"/>
      <c r="M1546" s="168"/>
    </row>
    <row r="1547" spans="1:13" ht="15.75" thickBot="1" x14ac:dyDescent="0.3">
      <c r="A1547" s="215" t="s">
        <v>123</v>
      </c>
      <c r="B1547" s="214">
        <v>50</v>
      </c>
      <c r="C1547" s="214">
        <f>B1547*0.1</f>
        <v>5</v>
      </c>
      <c r="D1547" s="214">
        <v>103</v>
      </c>
      <c r="E1547" s="215">
        <f>D1547*C1547/100</f>
        <v>5.15</v>
      </c>
      <c r="F1547" s="215">
        <v>50</v>
      </c>
      <c r="G1547" s="214">
        <f>F1547*0.1</f>
        <v>5</v>
      </c>
      <c r="H1547" s="216">
        <f>G1547*D1547/100</f>
        <v>5.15</v>
      </c>
      <c r="I1547" s="168"/>
      <c r="J1547" s="168"/>
      <c r="K1547" s="168"/>
      <c r="L1547" s="168"/>
      <c r="M1547" s="168"/>
    </row>
    <row r="1548" spans="1:13" ht="15.75" thickBot="1" x14ac:dyDescent="0.3">
      <c r="A1548" s="253" t="s">
        <v>50</v>
      </c>
      <c r="B1548" s="254"/>
      <c r="C1548" s="254"/>
      <c r="D1548" s="254"/>
      <c r="E1548" s="255">
        <f>E1512+E1524+E1534+E1540+E1545+E1546+E1547</f>
        <v>141.89560000000003</v>
      </c>
      <c r="F1548" s="254"/>
      <c r="G1548" s="254"/>
      <c r="H1548" s="256">
        <f>H1547+H1546+H1545+H1540+H1534+H1524+H1512</f>
        <v>151.56920000000002</v>
      </c>
      <c r="I1548" s="168"/>
      <c r="J1548" s="168"/>
      <c r="K1548" s="168"/>
      <c r="L1548" s="168"/>
      <c r="M1548" s="168"/>
    </row>
    <row r="1549" spans="1:13" ht="16.5" thickBot="1" x14ac:dyDescent="0.3">
      <c r="A1549" s="367" t="s">
        <v>188</v>
      </c>
      <c r="B1549" s="368"/>
      <c r="C1549" s="368"/>
      <c r="D1549" s="368"/>
      <c r="E1549" s="368"/>
      <c r="F1549" s="368"/>
      <c r="G1549" s="368"/>
      <c r="H1549" s="369"/>
      <c r="I1549" s="168"/>
      <c r="J1549" s="168"/>
      <c r="K1549" s="168"/>
      <c r="L1549" s="168"/>
      <c r="M1549" s="168"/>
    </row>
    <row r="1550" spans="1:13" x14ac:dyDescent="0.25">
      <c r="A1550" s="388" t="s">
        <v>15</v>
      </c>
      <c r="B1550" s="391" t="s">
        <v>86</v>
      </c>
      <c r="C1550" s="391"/>
      <c r="D1550" s="391"/>
      <c r="E1550" s="391"/>
      <c r="F1550" s="391" t="s">
        <v>85</v>
      </c>
      <c r="G1550" s="391"/>
      <c r="H1550" s="392"/>
      <c r="I1550" s="168"/>
      <c r="J1550" s="168"/>
      <c r="K1550" s="168"/>
      <c r="L1550" s="168"/>
      <c r="M1550" s="168"/>
    </row>
    <row r="1551" spans="1:13" ht="30.75" thickBot="1" x14ac:dyDescent="0.3">
      <c r="A1551" s="388"/>
      <c r="B1551" s="221" t="s">
        <v>73</v>
      </c>
      <c r="C1551" s="222" t="s">
        <v>5</v>
      </c>
      <c r="D1551" s="222" t="s">
        <v>6</v>
      </c>
      <c r="E1551" s="222" t="s">
        <v>13</v>
      </c>
      <c r="F1551" s="221" t="s">
        <v>73</v>
      </c>
      <c r="G1551" s="222" t="s">
        <v>14</v>
      </c>
      <c r="H1551" s="179" t="s">
        <v>13</v>
      </c>
      <c r="I1551" s="168"/>
      <c r="J1551" s="168"/>
      <c r="K1551" s="168"/>
      <c r="L1551" s="168"/>
      <c r="M1551" s="168"/>
    </row>
    <row r="1552" spans="1:13" x14ac:dyDescent="0.25">
      <c r="A1552" s="223" t="s">
        <v>228</v>
      </c>
      <c r="B1552" s="224">
        <v>100</v>
      </c>
      <c r="C1552" s="224"/>
      <c r="D1552" s="224"/>
      <c r="E1552" s="224"/>
      <c r="F1552" s="224">
        <v>100</v>
      </c>
      <c r="G1552" s="225"/>
      <c r="H1552" s="180"/>
      <c r="I1552" s="168"/>
      <c r="J1552" s="168"/>
      <c r="K1552" s="168"/>
      <c r="L1552" s="168"/>
      <c r="M1552" s="168"/>
    </row>
    <row r="1553" spans="1:13" x14ac:dyDescent="0.25">
      <c r="A1553" s="208" t="s">
        <v>24</v>
      </c>
      <c r="B1553" s="71">
        <v>55.3</v>
      </c>
      <c r="C1553" s="71">
        <f>B1553*0.1</f>
        <v>5.53</v>
      </c>
      <c r="D1553" s="71">
        <v>729</v>
      </c>
      <c r="E1553" s="71">
        <f>D1553*C1553</f>
        <v>4031.3700000000003</v>
      </c>
      <c r="F1553" s="71">
        <v>55.3</v>
      </c>
      <c r="G1553" s="71">
        <f>F1553*0.1</f>
        <v>5.53</v>
      </c>
      <c r="H1553" s="181">
        <f>G1553*D1553</f>
        <v>4031.3700000000003</v>
      </c>
      <c r="I1553" s="168"/>
      <c r="J1553" s="168"/>
      <c r="K1553" s="168"/>
      <c r="L1553" s="168"/>
      <c r="M1553" s="168"/>
    </row>
    <row r="1554" spans="1:13" x14ac:dyDescent="0.25">
      <c r="A1554" s="208" t="s">
        <v>10</v>
      </c>
      <c r="B1554" s="71">
        <v>11.6</v>
      </c>
      <c r="C1554" s="71">
        <f t="shared" ref="C1554:C1559" si="523">B1554*0.1</f>
        <v>1.1599999999999999</v>
      </c>
      <c r="D1554" s="71">
        <v>62</v>
      </c>
      <c r="E1554" s="71">
        <f t="shared" ref="E1554:E1559" si="524">D1554*C1554</f>
        <v>71.92</v>
      </c>
      <c r="F1554" s="71">
        <v>11.6</v>
      </c>
      <c r="G1554" s="71">
        <f t="shared" ref="G1554:G1559" si="525">F1554*0.1</f>
        <v>1.1599999999999999</v>
      </c>
      <c r="H1554" s="181">
        <f t="shared" ref="H1554:H1559" si="526">G1554*D1554</f>
        <v>71.92</v>
      </c>
      <c r="I1554" s="168"/>
      <c r="J1554" s="168"/>
      <c r="K1554" s="168"/>
      <c r="L1554" s="168"/>
      <c r="M1554" s="168"/>
    </row>
    <row r="1555" spans="1:13" x14ac:dyDescent="0.25">
      <c r="A1555" s="208" t="s">
        <v>0</v>
      </c>
      <c r="B1555" s="71">
        <v>16</v>
      </c>
      <c r="C1555" s="71">
        <f t="shared" si="523"/>
        <v>1.6</v>
      </c>
      <c r="D1555" s="71">
        <v>74</v>
      </c>
      <c r="E1555" s="71">
        <f t="shared" si="524"/>
        <v>118.4</v>
      </c>
      <c r="F1555" s="71">
        <v>16</v>
      </c>
      <c r="G1555" s="71">
        <f t="shared" si="525"/>
        <v>1.6</v>
      </c>
      <c r="H1555" s="181">
        <f t="shared" si="526"/>
        <v>118.4</v>
      </c>
      <c r="I1555" s="168"/>
      <c r="J1555" s="168"/>
      <c r="K1555" s="168"/>
      <c r="L1555" s="168"/>
      <c r="M1555" s="168"/>
    </row>
    <row r="1556" spans="1:13" x14ac:dyDescent="0.25">
      <c r="A1556" s="208" t="s">
        <v>26</v>
      </c>
      <c r="B1556" s="71">
        <v>7.3</v>
      </c>
      <c r="C1556" s="71">
        <f t="shared" si="523"/>
        <v>0.73</v>
      </c>
      <c r="D1556" s="71">
        <v>30</v>
      </c>
      <c r="E1556" s="71">
        <f t="shared" si="524"/>
        <v>21.9</v>
      </c>
      <c r="F1556" s="71">
        <v>7.3</v>
      </c>
      <c r="G1556" s="71">
        <f t="shared" si="525"/>
        <v>0.73</v>
      </c>
      <c r="H1556" s="181">
        <f t="shared" si="526"/>
        <v>21.9</v>
      </c>
      <c r="I1556" s="168"/>
      <c r="J1556" s="168"/>
      <c r="K1556" s="168"/>
      <c r="L1556" s="168"/>
      <c r="M1556" s="168"/>
    </row>
    <row r="1557" spans="1:13" x14ac:dyDescent="0.25">
      <c r="A1557" s="208" t="s">
        <v>25</v>
      </c>
      <c r="B1557" s="71">
        <v>7.3</v>
      </c>
      <c r="C1557" s="71">
        <f t="shared" si="523"/>
        <v>0.73</v>
      </c>
      <c r="D1557" s="71">
        <v>49</v>
      </c>
      <c r="E1557" s="71">
        <f t="shared" si="524"/>
        <v>35.769999999999996</v>
      </c>
      <c r="F1557" s="71">
        <v>7.3</v>
      </c>
      <c r="G1557" s="71">
        <f t="shared" si="525"/>
        <v>0.73</v>
      </c>
      <c r="H1557" s="181">
        <f t="shared" si="526"/>
        <v>35.769999999999996</v>
      </c>
      <c r="I1557" s="168"/>
      <c r="J1557" s="168"/>
      <c r="K1557" s="168"/>
      <c r="L1557" s="168"/>
      <c r="M1557" s="168"/>
    </row>
    <row r="1558" spans="1:13" x14ac:dyDescent="0.25">
      <c r="A1558" s="208" t="s">
        <v>21</v>
      </c>
      <c r="B1558" s="71">
        <v>7.3</v>
      </c>
      <c r="C1558" s="71">
        <f t="shared" si="523"/>
        <v>0.73</v>
      </c>
      <c r="D1558" s="71">
        <v>138</v>
      </c>
      <c r="E1558" s="71">
        <f t="shared" si="524"/>
        <v>100.74</v>
      </c>
      <c r="F1558" s="71">
        <v>7.3</v>
      </c>
      <c r="G1558" s="71">
        <f t="shared" si="525"/>
        <v>0.73</v>
      </c>
      <c r="H1558" s="181">
        <f t="shared" si="526"/>
        <v>100.74</v>
      </c>
      <c r="I1558" s="168"/>
      <c r="J1558" s="168"/>
      <c r="K1558" s="168"/>
      <c r="L1558" s="168"/>
      <c r="M1558" s="168"/>
    </row>
    <row r="1559" spans="1:13" x14ac:dyDescent="0.25">
      <c r="A1559" s="208" t="s">
        <v>1</v>
      </c>
      <c r="B1559" s="71">
        <v>1</v>
      </c>
      <c r="C1559" s="71">
        <f t="shared" si="523"/>
        <v>0.1</v>
      </c>
      <c r="D1559" s="71">
        <v>27</v>
      </c>
      <c r="E1559" s="71">
        <f t="shared" si="524"/>
        <v>2.7</v>
      </c>
      <c r="F1559" s="71">
        <v>1</v>
      </c>
      <c r="G1559" s="71">
        <f t="shared" si="525"/>
        <v>0.1</v>
      </c>
      <c r="H1559" s="181">
        <f t="shared" si="526"/>
        <v>2.7</v>
      </c>
      <c r="I1559" s="168"/>
      <c r="J1559" s="168"/>
      <c r="K1559" s="168"/>
      <c r="L1559" s="168"/>
      <c r="M1559" s="168"/>
    </row>
    <row r="1560" spans="1:13" x14ac:dyDescent="0.25">
      <c r="A1560" s="208"/>
      <c r="B1560" s="71"/>
      <c r="C1560" s="71"/>
      <c r="D1560" s="71"/>
      <c r="E1560" s="71">
        <f>SUM(E1553:E1559)</f>
        <v>4382.7999999999993</v>
      </c>
      <c r="F1560" s="71"/>
      <c r="G1560" s="71"/>
      <c r="H1560" s="181">
        <f>SUM(H1553:H1559)</f>
        <v>4382.7999999999993</v>
      </c>
      <c r="I1560" s="168"/>
      <c r="J1560" s="168"/>
      <c r="K1560" s="168"/>
      <c r="L1560" s="168"/>
      <c r="M1560" s="168"/>
    </row>
    <row r="1561" spans="1:13" ht="15.75" thickBot="1" x14ac:dyDescent="0.3">
      <c r="A1561" s="209"/>
      <c r="B1561" s="210"/>
      <c r="C1561" s="210"/>
      <c r="D1561" s="210"/>
      <c r="E1561" s="226">
        <f>E1560/100</f>
        <v>43.827999999999996</v>
      </c>
      <c r="F1561" s="210"/>
      <c r="G1561" s="210"/>
      <c r="H1561" s="186">
        <f>H1560/100</f>
        <v>43.827999999999996</v>
      </c>
      <c r="I1561" s="168"/>
      <c r="J1561" s="168"/>
      <c r="K1561" s="168"/>
      <c r="L1561" s="168"/>
      <c r="M1561" s="168"/>
    </row>
    <row r="1562" spans="1:13" x14ac:dyDescent="0.25">
      <c r="A1562" s="223" t="s">
        <v>27</v>
      </c>
      <c r="B1562" s="224">
        <v>150</v>
      </c>
      <c r="C1562" s="224"/>
      <c r="D1562" s="224"/>
      <c r="E1562" s="224"/>
      <c r="F1562" s="224">
        <v>180</v>
      </c>
      <c r="G1562" s="225"/>
      <c r="H1562" s="180"/>
      <c r="I1562" s="168"/>
      <c r="J1562" s="168"/>
      <c r="K1562" s="168"/>
      <c r="L1562" s="168"/>
      <c r="M1562" s="168"/>
    </row>
    <row r="1563" spans="1:13" x14ac:dyDescent="0.25">
      <c r="A1563" s="208" t="s">
        <v>27</v>
      </c>
      <c r="B1563" s="71">
        <v>60</v>
      </c>
      <c r="C1563" s="71">
        <f>B1563*0.1</f>
        <v>6</v>
      </c>
      <c r="D1563" s="71">
        <v>90</v>
      </c>
      <c r="E1563" s="71">
        <f>D1563*C1563</f>
        <v>540</v>
      </c>
      <c r="F1563" s="71">
        <v>71.400000000000006</v>
      </c>
      <c r="G1563" s="71">
        <f>F1563*0.1</f>
        <v>7.1400000000000006</v>
      </c>
      <c r="H1563" s="181">
        <f>G1563*D1563</f>
        <v>642.6</v>
      </c>
      <c r="I1563" s="168"/>
      <c r="J1563" s="168"/>
      <c r="K1563" s="168"/>
      <c r="L1563" s="168"/>
      <c r="M1563" s="168"/>
    </row>
    <row r="1564" spans="1:13" x14ac:dyDescent="0.25">
      <c r="A1564" s="208" t="s">
        <v>1</v>
      </c>
      <c r="B1564" s="71">
        <v>2</v>
      </c>
      <c r="C1564" s="71">
        <f t="shared" ref="C1564:C1565" si="527">B1564*0.1</f>
        <v>0.2</v>
      </c>
      <c r="D1564" s="71">
        <v>27</v>
      </c>
      <c r="E1564" s="71">
        <f t="shared" ref="E1564:E1565" si="528">D1564*C1564</f>
        <v>5.4</v>
      </c>
      <c r="F1564" s="71">
        <v>3</v>
      </c>
      <c r="G1564" s="71">
        <f t="shared" ref="G1564:G1565" si="529">F1564*0.1</f>
        <v>0.30000000000000004</v>
      </c>
      <c r="H1564" s="181">
        <f t="shared" ref="H1564:H1565" si="530">G1564*D1564</f>
        <v>8.1000000000000014</v>
      </c>
      <c r="I1564" s="168"/>
      <c r="J1564" s="168"/>
      <c r="K1564" s="168"/>
      <c r="L1564" s="168"/>
      <c r="M1564" s="168"/>
    </row>
    <row r="1565" spans="1:13" x14ac:dyDescent="0.25">
      <c r="A1565" s="208" t="s">
        <v>68</v>
      </c>
      <c r="B1565" s="71">
        <v>6</v>
      </c>
      <c r="C1565" s="71">
        <f t="shared" si="527"/>
        <v>0.60000000000000009</v>
      </c>
      <c r="D1565" s="71">
        <v>620</v>
      </c>
      <c r="E1565" s="71">
        <f t="shared" si="528"/>
        <v>372.00000000000006</v>
      </c>
      <c r="F1565" s="71">
        <v>7.6</v>
      </c>
      <c r="G1565" s="71">
        <f t="shared" si="529"/>
        <v>0.76</v>
      </c>
      <c r="H1565" s="181">
        <f t="shared" si="530"/>
        <v>471.2</v>
      </c>
      <c r="I1565" s="168"/>
      <c r="J1565" s="168"/>
      <c r="K1565" s="168"/>
      <c r="L1565" s="168"/>
      <c r="M1565" s="168"/>
    </row>
    <row r="1566" spans="1:13" x14ac:dyDescent="0.25">
      <c r="A1566" s="208"/>
      <c r="B1566" s="71"/>
      <c r="C1566" s="71"/>
      <c r="D1566" s="71"/>
      <c r="E1566" s="71">
        <f>SUM(E1563:E1565)</f>
        <v>917.40000000000009</v>
      </c>
      <c r="F1566" s="71"/>
      <c r="G1566" s="71"/>
      <c r="H1566" s="181">
        <f>SUM(H1563:H1565)</f>
        <v>1121.9000000000001</v>
      </c>
      <c r="I1566" s="168"/>
      <c r="J1566" s="168"/>
      <c r="K1566" s="168"/>
      <c r="L1566" s="168"/>
      <c r="M1566" s="168"/>
    </row>
    <row r="1567" spans="1:13" ht="15.75" thickBot="1" x14ac:dyDescent="0.3">
      <c r="A1567" s="209"/>
      <c r="B1567" s="210"/>
      <c r="C1567" s="210"/>
      <c r="D1567" s="210"/>
      <c r="E1567" s="226">
        <f>E1566/100</f>
        <v>9.1740000000000013</v>
      </c>
      <c r="F1567" s="210"/>
      <c r="G1567" s="210"/>
      <c r="H1567" s="186">
        <f>H1566/100</f>
        <v>11.219000000000001</v>
      </c>
      <c r="I1567" s="168"/>
      <c r="J1567" s="168"/>
      <c r="K1567" s="168"/>
      <c r="L1567" s="168"/>
      <c r="M1567" s="168"/>
    </row>
    <row r="1568" spans="1:13" ht="15.75" thickBot="1" x14ac:dyDescent="0.3">
      <c r="A1568" s="208" t="s">
        <v>229</v>
      </c>
      <c r="B1568" s="71">
        <v>20</v>
      </c>
      <c r="C1568" s="71">
        <f t="shared" ref="C1568" si="531">B1568*0.1</f>
        <v>2</v>
      </c>
      <c r="D1568" s="71">
        <v>170</v>
      </c>
      <c r="E1568" s="71">
        <f>D1568*C1568/100</f>
        <v>3.4</v>
      </c>
      <c r="F1568" s="71">
        <v>40</v>
      </c>
      <c r="G1568" s="71">
        <f t="shared" ref="G1568" si="532">F1568*0.1</f>
        <v>4</v>
      </c>
      <c r="H1568" s="181">
        <f>G1568*D1568/100</f>
        <v>6.8</v>
      </c>
      <c r="I1568" s="168"/>
      <c r="J1568" s="168"/>
      <c r="K1568" s="168"/>
      <c r="L1568" s="168"/>
      <c r="M1568" s="168"/>
    </row>
    <row r="1569" spans="1:13" x14ac:dyDescent="0.25">
      <c r="A1569" s="223" t="s">
        <v>55</v>
      </c>
      <c r="B1569" s="224">
        <v>30</v>
      </c>
      <c r="C1569" s="225">
        <f>B1569*0.1</f>
        <v>3</v>
      </c>
      <c r="D1569" s="225">
        <v>62</v>
      </c>
      <c r="E1569" s="224">
        <f>D1569*C1569/100</f>
        <v>1.86</v>
      </c>
      <c r="F1569" s="224">
        <v>30</v>
      </c>
      <c r="G1569" s="225">
        <f>F1569*0.1</f>
        <v>3</v>
      </c>
      <c r="H1569" s="187">
        <f>G1569*D1569/100</f>
        <v>1.86</v>
      </c>
      <c r="I1569" s="168"/>
      <c r="J1569" s="168"/>
      <c r="K1569" s="168"/>
      <c r="L1569" s="168"/>
      <c r="M1569" s="168"/>
    </row>
    <row r="1570" spans="1:13" x14ac:dyDescent="0.25">
      <c r="A1570" s="227" t="s">
        <v>155</v>
      </c>
      <c r="B1570" s="228">
        <v>200</v>
      </c>
      <c r="C1570" s="228"/>
      <c r="D1570" s="228"/>
      <c r="E1570" s="228"/>
      <c r="F1570" s="228">
        <v>200</v>
      </c>
      <c r="G1570" s="229"/>
      <c r="H1570" s="230"/>
      <c r="I1570" s="168"/>
      <c r="J1570" s="168"/>
      <c r="K1570" s="168"/>
      <c r="L1570" s="168"/>
      <c r="M1570" s="168"/>
    </row>
    <row r="1571" spans="1:13" x14ac:dyDescent="0.25">
      <c r="A1571" s="208" t="s">
        <v>134</v>
      </c>
      <c r="B1571" s="71">
        <v>1</v>
      </c>
      <c r="C1571" s="71">
        <f>B1571*0.1</f>
        <v>0.1</v>
      </c>
      <c r="D1571" s="71">
        <v>650</v>
      </c>
      <c r="E1571" s="71">
        <f>D1571*C1571</f>
        <v>65</v>
      </c>
      <c r="F1571" s="71">
        <f>B1571</f>
        <v>1</v>
      </c>
      <c r="G1571" s="71">
        <f>F1571*0.1</f>
        <v>0.1</v>
      </c>
      <c r="H1571" s="181">
        <f>G1571*D1571</f>
        <v>65</v>
      </c>
      <c r="I1571" s="168"/>
      <c r="J1571" s="168"/>
      <c r="K1571" s="168"/>
      <c r="L1571" s="168"/>
      <c r="M1571" s="168"/>
    </row>
    <row r="1572" spans="1:13" x14ac:dyDescent="0.25">
      <c r="A1572" s="208" t="s">
        <v>28</v>
      </c>
      <c r="B1572" s="71">
        <v>7</v>
      </c>
      <c r="C1572" s="71">
        <f t="shared" ref="C1572:C1573" si="533">B1572*0.1</f>
        <v>0.70000000000000007</v>
      </c>
      <c r="D1572" s="71">
        <v>179</v>
      </c>
      <c r="E1572" s="71">
        <f t="shared" ref="E1572:E1573" si="534">D1572*C1572</f>
        <v>125.30000000000001</v>
      </c>
      <c r="F1572" s="71">
        <f t="shared" ref="F1572:F1573" si="535">B1572</f>
        <v>7</v>
      </c>
      <c r="G1572" s="71">
        <f t="shared" ref="G1572:G1573" si="536">F1572*0.1</f>
        <v>0.70000000000000007</v>
      </c>
      <c r="H1572" s="181">
        <f t="shared" ref="H1572:H1573" si="537">G1572*D1572</f>
        <v>125.30000000000001</v>
      </c>
      <c r="I1572" s="168"/>
      <c r="J1572" s="168"/>
      <c r="K1572" s="168"/>
      <c r="L1572" s="168"/>
      <c r="M1572" s="168"/>
    </row>
    <row r="1573" spans="1:13" x14ac:dyDescent="0.25">
      <c r="A1573" s="208" t="s">
        <v>2</v>
      </c>
      <c r="B1573" s="71">
        <v>11</v>
      </c>
      <c r="C1573" s="71">
        <f t="shared" si="533"/>
        <v>1.1000000000000001</v>
      </c>
      <c r="D1573" s="71">
        <v>85.8</v>
      </c>
      <c r="E1573" s="71">
        <f t="shared" si="534"/>
        <v>94.38000000000001</v>
      </c>
      <c r="F1573" s="71">
        <f t="shared" si="535"/>
        <v>11</v>
      </c>
      <c r="G1573" s="71">
        <f t="shared" si="536"/>
        <v>1.1000000000000001</v>
      </c>
      <c r="H1573" s="181">
        <f t="shared" si="537"/>
        <v>94.38000000000001</v>
      </c>
      <c r="I1573" s="168"/>
      <c r="J1573" s="168"/>
      <c r="K1573" s="168"/>
      <c r="L1573" s="168"/>
      <c r="M1573" s="168"/>
    </row>
    <row r="1574" spans="1:13" ht="15.75" thickBot="1" x14ac:dyDescent="0.3">
      <c r="A1574" s="214"/>
      <c r="B1574" s="214"/>
      <c r="C1574" s="214"/>
      <c r="D1574" s="215"/>
      <c r="E1574" s="231">
        <f>E1571+E1572+E1573</f>
        <v>284.68</v>
      </c>
      <c r="F1574" s="231"/>
      <c r="G1574" s="231"/>
      <c r="H1574" s="231">
        <f>SUM(H1571:H1573)</f>
        <v>284.68</v>
      </c>
      <c r="I1574" s="168"/>
      <c r="J1574" s="168"/>
      <c r="K1574" s="168"/>
      <c r="L1574" s="168"/>
      <c r="M1574" s="168"/>
    </row>
    <row r="1575" spans="1:13" ht="15.75" thickBot="1" x14ac:dyDescent="0.3">
      <c r="A1575" s="232"/>
      <c r="B1575" s="233"/>
      <c r="C1575" s="233"/>
      <c r="D1575" s="233"/>
      <c r="E1575" s="233">
        <f>E1574/100</f>
        <v>2.8468</v>
      </c>
      <c r="F1575" s="233"/>
      <c r="G1575" s="233"/>
      <c r="H1575" s="185">
        <f>H1574/100</f>
        <v>2.8468</v>
      </c>
      <c r="I1575" s="168"/>
      <c r="J1575" s="168"/>
      <c r="K1575" s="168"/>
      <c r="L1575" s="168"/>
      <c r="M1575" s="168"/>
    </row>
    <row r="1576" spans="1:13" ht="15.75" thickBot="1" x14ac:dyDescent="0.3">
      <c r="A1576" s="217" t="s">
        <v>120</v>
      </c>
      <c r="B1576" s="71"/>
      <c r="C1576" s="71"/>
      <c r="D1576" s="217"/>
      <c r="E1576" s="234">
        <f>E1575+E1569+E1568+E1567+E1561</f>
        <v>61.108799999999995</v>
      </c>
      <c r="F1576" s="235"/>
      <c r="G1576" s="235"/>
      <c r="H1576" s="234">
        <f>H1575+H1569+H1568+H1567+H1561</f>
        <v>66.553799999999995</v>
      </c>
      <c r="I1576" s="168"/>
      <c r="J1576" s="168"/>
      <c r="K1576" s="168"/>
      <c r="L1576" s="168"/>
      <c r="M1576" s="168"/>
    </row>
    <row r="1577" spans="1:13" x14ac:dyDescent="0.25">
      <c r="A1577" s="387" t="s">
        <v>16</v>
      </c>
      <c r="B1577" s="389" t="s">
        <v>86</v>
      </c>
      <c r="C1577" s="389"/>
      <c r="D1577" s="389"/>
      <c r="E1577" s="389"/>
      <c r="F1577" s="389" t="s">
        <v>85</v>
      </c>
      <c r="G1577" s="389"/>
      <c r="H1577" s="390"/>
      <c r="I1577" s="168"/>
      <c r="J1577" s="168"/>
      <c r="K1577" s="168"/>
      <c r="L1577" s="168"/>
      <c r="M1577" s="168"/>
    </row>
    <row r="1578" spans="1:13" ht="30.75" thickBot="1" x14ac:dyDescent="0.3">
      <c r="A1578" s="388"/>
      <c r="B1578" s="221" t="s">
        <v>73</v>
      </c>
      <c r="C1578" s="222" t="s">
        <v>5</v>
      </c>
      <c r="D1578" s="222" t="s">
        <v>6</v>
      </c>
      <c r="E1578" s="222" t="s">
        <v>13</v>
      </c>
      <c r="F1578" s="221" t="s">
        <v>73</v>
      </c>
      <c r="G1578" s="222" t="s">
        <v>14</v>
      </c>
      <c r="H1578" s="179" t="s">
        <v>13</v>
      </c>
      <c r="I1578" s="168"/>
      <c r="J1578" s="168"/>
      <c r="K1578" s="168"/>
      <c r="L1578" s="168"/>
      <c r="M1578" s="168"/>
    </row>
    <row r="1579" spans="1:13" x14ac:dyDescent="0.25">
      <c r="A1579" s="3" t="s">
        <v>236</v>
      </c>
      <c r="B1579" s="69">
        <v>60</v>
      </c>
      <c r="C1579" s="6"/>
      <c r="D1579" s="2"/>
      <c r="E1579" s="66"/>
      <c r="F1579" s="86">
        <v>100</v>
      </c>
      <c r="G1579" s="6"/>
      <c r="H1579" s="66"/>
      <c r="I1579" s="168"/>
      <c r="J1579" s="168"/>
      <c r="K1579" s="168"/>
      <c r="L1579" s="168"/>
      <c r="M1579" s="168"/>
    </row>
    <row r="1580" spans="1:13" x14ac:dyDescent="0.25">
      <c r="A1580" s="66" t="s">
        <v>106</v>
      </c>
      <c r="B1580" s="86">
        <v>43</v>
      </c>
      <c r="C1580" s="29">
        <f>B1580*0.1</f>
        <v>4.3</v>
      </c>
      <c r="D1580" s="2">
        <v>170</v>
      </c>
      <c r="E1580" s="66">
        <f>D1580*C1580</f>
        <v>731</v>
      </c>
      <c r="F1580" s="86">
        <v>72</v>
      </c>
      <c r="G1580" s="29">
        <f>F1580*0.1</f>
        <v>7.2</v>
      </c>
      <c r="H1580" s="66">
        <f>G1580*D1580</f>
        <v>1224</v>
      </c>
      <c r="I1580" s="168"/>
      <c r="J1580" s="168"/>
      <c r="K1580" s="168"/>
      <c r="L1580" s="168"/>
      <c r="M1580" s="168"/>
    </row>
    <row r="1581" spans="1:13" x14ac:dyDescent="0.25">
      <c r="A1581" s="66" t="s">
        <v>25</v>
      </c>
      <c r="B1581" s="86">
        <v>14.3</v>
      </c>
      <c r="C1581" s="29">
        <f t="shared" ref="C1581:C1583" si="538">B1581*0.1</f>
        <v>1.4300000000000002</v>
      </c>
      <c r="D1581" s="2">
        <v>49</v>
      </c>
      <c r="E1581" s="66">
        <f t="shared" ref="E1581:E1583" si="539">D1581*C1581</f>
        <v>70.070000000000007</v>
      </c>
      <c r="F1581" s="86">
        <v>24</v>
      </c>
      <c r="G1581" s="29">
        <f t="shared" ref="G1581:G1583" si="540">F1581*0.1</f>
        <v>2.4000000000000004</v>
      </c>
      <c r="H1581" s="66">
        <f t="shared" ref="H1581:H1583" si="541">G1581*D1581</f>
        <v>117.60000000000002</v>
      </c>
      <c r="I1581" s="168"/>
      <c r="J1581" s="168"/>
      <c r="K1581" s="168"/>
      <c r="L1581" s="168"/>
      <c r="M1581" s="168"/>
    </row>
    <row r="1582" spans="1:13" x14ac:dyDescent="0.25">
      <c r="A1582" s="66" t="s">
        <v>141</v>
      </c>
      <c r="B1582" s="86">
        <v>3</v>
      </c>
      <c r="C1582" s="29">
        <f t="shared" si="538"/>
        <v>0.30000000000000004</v>
      </c>
      <c r="D1582" s="2">
        <v>138</v>
      </c>
      <c r="E1582" s="66">
        <f t="shared" si="539"/>
        <v>41.400000000000006</v>
      </c>
      <c r="F1582" s="86">
        <v>5</v>
      </c>
      <c r="G1582" s="29">
        <f t="shared" si="540"/>
        <v>0.5</v>
      </c>
      <c r="H1582" s="66">
        <f t="shared" si="541"/>
        <v>69</v>
      </c>
      <c r="I1582" s="168"/>
      <c r="J1582" s="168"/>
      <c r="K1582" s="168"/>
      <c r="L1582" s="168"/>
      <c r="M1582" s="168"/>
    </row>
    <row r="1583" spans="1:13" x14ac:dyDescent="0.25">
      <c r="A1583" s="66" t="s">
        <v>1</v>
      </c>
      <c r="B1583" s="86">
        <v>2</v>
      </c>
      <c r="C1583" s="29">
        <f t="shared" si="538"/>
        <v>0.2</v>
      </c>
      <c r="D1583" s="2">
        <v>27</v>
      </c>
      <c r="E1583" s="66">
        <f t="shared" si="539"/>
        <v>5.4</v>
      </c>
      <c r="F1583" s="86">
        <v>3</v>
      </c>
      <c r="G1583" s="29">
        <f t="shared" si="540"/>
        <v>0.30000000000000004</v>
      </c>
      <c r="H1583" s="66">
        <f t="shared" si="541"/>
        <v>8.1000000000000014</v>
      </c>
      <c r="I1583" s="168"/>
      <c r="J1583" s="168"/>
      <c r="K1583" s="168"/>
      <c r="L1583" s="168"/>
      <c r="M1583" s="168"/>
    </row>
    <row r="1584" spans="1:13" x14ac:dyDescent="0.25">
      <c r="A1584" s="66"/>
      <c r="B1584" s="86"/>
      <c r="C1584" s="29"/>
      <c r="D1584" s="2"/>
      <c r="E1584" s="66">
        <f>SUM(E1580:E1583)</f>
        <v>847.87</v>
      </c>
      <c r="F1584" s="69"/>
      <c r="G1584" s="29"/>
      <c r="H1584" s="66">
        <f>SUM(H1580:H1583)</f>
        <v>1418.6999999999998</v>
      </c>
      <c r="I1584" s="168"/>
      <c r="J1584" s="168"/>
      <c r="K1584" s="168"/>
      <c r="L1584" s="168"/>
      <c r="M1584" s="168"/>
    </row>
    <row r="1585" spans="1:13" ht="15.75" thickBot="1" x14ac:dyDescent="0.3">
      <c r="A1585" s="3"/>
      <c r="B1585" s="69"/>
      <c r="C1585" s="2"/>
      <c r="D1585" s="2"/>
      <c r="E1585" s="3">
        <f>E1584/100</f>
        <v>8.4786999999999999</v>
      </c>
      <c r="F1585" s="69"/>
      <c r="G1585" s="2"/>
      <c r="H1585" s="3">
        <f>H1584/100</f>
        <v>14.186999999999998</v>
      </c>
      <c r="I1585" s="168"/>
      <c r="J1585" s="168"/>
      <c r="K1585" s="168"/>
      <c r="L1585" s="168"/>
      <c r="M1585" s="168"/>
    </row>
    <row r="1586" spans="1:13" ht="29.25" x14ac:dyDescent="0.25">
      <c r="A1586" s="236" t="s">
        <v>89</v>
      </c>
      <c r="B1586" s="224">
        <v>250</v>
      </c>
      <c r="C1586" s="224"/>
      <c r="D1586" s="224"/>
      <c r="E1586" s="224"/>
      <c r="F1586" s="224">
        <v>250</v>
      </c>
      <c r="G1586" s="225"/>
      <c r="H1586" s="180"/>
      <c r="I1586" s="168"/>
      <c r="J1586" s="168"/>
      <c r="K1586" s="168"/>
      <c r="L1586" s="168"/>
      <c r="M1586" s="168"/>
    </row>
    <row r="1587" spans="1:13" x14ac:dyDescent="0.25">
      <c r="A1587" s="208" t="s">
        <v>17</v>
      </c>
      <c r="B1587" s="71">
        <v>70.400000000000006</v>
      </c>
      <c r="C1587" s="71">
        <f>B1587*0.1</f>
        <v>7.0400000000000009</v>
      </c>
      <c r="D1587" s="71">
        <v>69</v>
      </c>
      <c r="E1587" s="71">
        <f>D1587*C1587</f>
        <v>485.76000000000005</v>
      </c>
      <c r="F1587" s="71">
        <f>B1587</f>
        <v>70.400000000000006</v>
      </c>
      <c r="G1587" s="71">
        <f t="shared" ref="G1587:G1593" si="542">C1587</f>
        <v>7.0400000000000009</v>
      </c>
      <c r="H1587" s="181">
        <f>G1587*D1587</f>
        <v>485.76000000000005</v>
      </c>
      <c r="I1587" s="168"/>
      <c r="J1587" s="168"/>
      <c r="K1587" s="168"/>
      <c r="L1587" s="168"/>
      <c r="M1587" s="168"/>
    </row>
    <row r="1588" spans="1:13" x14ac:dyDescent="0.25">
      <c r="A1588" s="208" t="s">
        <v>18</v>
      </c>
      <c r="B1588" s="71">
        <v>60</v>
      </c>
      <c r="C1588" s="71">
        <f t="shared" ref="C1588:C1594" si="543">B1588*0.1</f>
        <v>6</v>
      </c>
      <c r="D1588" s="71">
        <v>49</v>
      </c>
      <c r="E1588" s="71">
        <f t="shared" ref="E1588:E1594" si="544">D1588*C1588</f>
        <v>294</v>
      </c>
      <c r="F1588" s="71">
        <f t="shared" ref="F1588:F1594" si="545">B1588</f>
        <v>60</v>
      </c>
      <c r="G1588" s="71">
        <f t="shared" si="542"/>
        <v>6</v>
      </c>
      <c r="H1588" s="181">
        <f t="shared" ref="H1588:H1594" si="546">G1588*D1588</f>
        <v>294</v>
      </c>
      <c r="I1588" s="168"/>
      <c r="J1588" s="168"/>
      <c r="K1588" s="168"/>
      <c r="L1588" s="168"/>
      <c r="M1588" s="168"/>
    </row>
    <row r="1589" spans="1:13" x14ac:dyDescent="0.25">
      <c r="A1589" s="208" t="s">
        <v>19</v>
      </c>
      <c r="B1589" s="71">
        <v>15</v>
      </c>
      <c r="C1589" s="71">
        <f t="shared" si="543"/>
        <v>1.5</v>
      </c>
      <c r="D1589" s="71">
        <v>72</v>
      </c>
      <c r="E1589" s="71">
        <f t="shared" si="544"/>
        <v>108</v>
      </c>
      <c r="F1589" s="71">
        <f t="shared" si="545"/>
        <v>15</v>
      </c>
      <c r="G1589" s="71">
        <f t="shared" si="542"/>
        <v>1.5</v>
      </c>
      <c r="H1589" s="181">
        <f t="shared" si="546"/>
        <v>108</v>
      </c>
      <c r="I1589" s="168"/>
      <c r="J1589" s="168"/>
      <c r="K1589" s="168"/>
      <c r="L1589" s="168"/>
      <c r="M1589" s="168"/>
    </row>
    <row r="1590" spans="1:13" x14ac:dyDescent="0.25">
      <c r="A1590" s="208" t="s">
        <v>25</v>
      </c>
      <c r="B1590" s="71">
        <v>13.5</v>
      </c>
      <c r="C1590" s="71">
        <f t="shared" si="543"/>
        <v>1.35</v>
      </c>
      <c r="D1590" s="71">
        <v>49</v>
      </c>
      <c r="E1590" s="71">
        <f t="shared" si="544"/>
        <v>66.150000000000006</v>
      </c>
      <c r="F1590" s="71">
        <f t="shared" si="545"/>
        <v>13.5</v>
      </c>
      <c r="G1590" s="71">
        <f t="shared" si="542"/>
        <v>1.35</v>
      </c>
      <c r="H1590" s="181">
        <f t="shared" si="546"/>
        <v>66.150000000000006</v>
      </c>
      <c r="I1590" s="168"/>
      <c r="J1590" s="168"/>
      <c r="K1590" s="168"/>
      <c r="L1590" s="168"/>
      <c r="M1590" s="168"/>
    </row>
    <row r="1591" spans="1:13" x14ac:dyDescent="0.25">
      <c r="A1591" s="208" t="s">
        <v>22</v>
      </c>
      <c r="B1591" s="71">
        <v>10</v>
      </c>
      <c r="C1591" s="71">
        <f t="shared" si="543"/>
        <v>1</v>
      </c>
      <c r="D1591" s="71">
        <v>196</v>
      </c>
      <c r="E1591" s="71">
        <f t="shared" si="544"/>
        <v>196</v>
      </c>
      <c r="F1591" s="71">
        <f t="shared" si="545"/>
        <v>10</v>
      </c>
      <c r="G1591" s="71">
        <f t="shared" si="542"/>
        <v>1</v>
      </c>
      <c r="H1591" s="181">
        <f t="shared" si="546"/>
        <v>196</v>
      </c>
      <c r="I1591" s="168"/>
      <c r="J1591" s="168"/>
      <c r="K1591" s="168"/>
      <c r="L1591" s="168"/>
      <c r="M1591" s="168"/>
    </row>
    <row r="1592" spans="1:13" x14ac:dyDescent="0.25">
      <c r="A1592" s="208" t="s">
        <v>1</v>
      </c>
      <c r="B1592" s="71">
        <v>2</v>
      </c>
      <c r="C1592" s="71">
        <f t="shared" si="543"/>
        <v>0.2</v>
      </c>
      <c r="D1592" s="71">
        <v>27</v>
      </c>
      <c r="E1592" s="71">
        <f t="shared" si="544"/>
        <v>5.4</v>
      </c>
      <c r="F1592" s="71">
        <f t="shared" si="545"/>
        <v>2</v>
      </c>
      <c r="G1592" s="71">
        <f t="shared" si="542"/>
        <v>0.2</v>
      </c>
      <c r="H1592" s="181">
        <f t="shared" si="546"/>
        <v>5.4</v>
      </c>
      <c r="I1592" s="168"/>
      <c r="J1592" s="168"/>
      <c r="K1592" s="168"/>
      <c r="L1592" s="168"/>
      <c r="M1592" s="168"/>
    </row>
    <row r="1593" spans="1:13" x14ac:dyDescent="0.25">
      <c r="A1593" s="208" t="s">
        <v>24</v>
      </c>
      <c r="B1593" s="71">
        <v>40</v>
      </c>
      <c r="C1593" s="71">
        <f t="shared" si="543"/>
        <v>4</v>
      </c>
      <c r="D1593" s="71">
        <v>729</v>
      </c>
      <c r="E1593" s="71">
        <f t="shared" si="544"/>
        <v>2916</v>
      </c>
      <c r="F1593" s="71">
        <f t="shared" si="545"/>
        <v>40</v>
      </c>
      <c r="G1593" s="71">
        <f t="shared" si="542"/>
        <v>4</v>
      </c>
      <c r="H1593" s="181">
        <f t="shared" si="546"/>
        <v>2916</v>
      </c>
      <c r="I1593" s="168"/>
      <c r="J1593" s="168"/>
      <c r="K1593" s="168"/>
      <c r="L1593" s="168"/>
      <c r="M1593" s="168"/>
    </row>
    <row r="1594" spans="1:13" x14ac:dyDescent="0.25">
      <c r="A1594" s="208" t="s">
        <v>67</v>
      </c>
      <c r="B1594" s="71">
        <v>4.5</v>
      </c>
      <c r="C1594" s="71">
        <f t="shared" si="543"/>
        <v>0.45</v>
      </c>
      <c r="D1594" s="71">
        <v>138</v>
      </c>
      <c r="E1594" s="71">
        <f t="shared" si="544"/>
        <v>62.1</v>
      </c>
      <c r="F1594" s="71">
        <f t="shared" si="545"/>
        <v>4.5</v>
      </c>
      <c r="G1594" s="71">
        <f>C1594</f>
        <v>0.45</v>
      </c>
      <c r="H1594" s="181">
        <f t="shared" si="546"/>
        <v>62.1</v>
      </c>
      <c r="I1594" s="168"/>
      <c r="J1594" s="168"/>
      <c r="K1594" s="168"/>
      <c r="L1594" s="168"/>
      <c r="M1594" s="168"/>
    </row>
    <row r="1595" spans="1:13" ht="15.75" thickBot="1" x14ac:dyDescent="0.3">
      <c r="A1595" s="237"/>
      <c r="B1595" s="214"/>
      <c r="C1595" s="214"/>
      <c r="D1595" s="214"/>
      <c r="E1595" s="214">
        <f>SUM(E1587:E1594)</f>
        <v>4133.41</v>
      </c>
      <c r="F1595" s="214"/>
      <c r="G1595" s="214"/>
      <c r="H1595" s="184">
        <f>SUM(H1587:H1594)</f>
        <v>4133.41</v>
      </c>
      <c r="I1595" s="168"/>
      <c r="J1595" s="168"/>
      <c r="K1595" s="168"/>
      <c r="L1595" s="168"/>
      <c r="M1595" s="168"/>
    </row>
    <row r="1596" spans="1:13" ht="15.75" thickBot="1" x14ac:dyDescent="0.3">
      <c r="A1596" s="232"/>
      <c r="B1596" s="233"/>
      <c r="C1596" s="233"/>
      <c r="D1596" s="233"/>
      <c r="E1596" s="238">
        <f>E1595/100</f>
        <v>41.334099999999999</v>
      </c>
      <c r="F1596" s="233"/>
      <c r="G1596" s="233"/>
      <c r="H1596" s="185">
        <f>H1595/100</f>
        <v>41.334099999999999</v>
      </c>
      <c r="I1596" s="168"/>
      <c r="J1596" s="168"/>
      <c r="K1596" s="168"/>
      <c r="L1596" s="168"/>
      <c r="M1596" s="168"/>
    </row>
    <row r="1597" spans="1:13" x14ac:dyDescent="0.25">
      <c r="A1597" s="239" t="s">
        <v>230</v>
      </c>
      <c r="B1597" s="240">
        <v>100</v>
      </c>
      <c r="C1597" s="241"/>
      <c r="D1597" s="241"/>
      <c r="E1597" s="241"/>
      <c r="F1597" s="241">
        <v>120</v>
      </c>
      <c r="G1597" s="225"/>
      <c r="H1597" s="180"/>
      <c r="I1597" s="168"/>
      <c r="J1597" s="168"/>
      <c r="K1597" s="168"/>
      <c r="L1597" s="168"/>
      <c r="M1597" s="168"/>
    </row>
    <row r="1598" spans="1:13" x14ac:dyDescent="0.25">
      <c r="A1598" s="208" t="s">
        <v>231</v>
      </c>
      <c r="B1598" s="71">
        <v>97</v>
      </c>
      <c r="C1598" s="71">
        <f>B1598*0.1</f>
        <v>9.7000000000000011</v>
      </c>
      <c r="D1598" s="71">
        <v>440</v>
      </c>
      <c r="E1598" s="71">
        <f t="shared" ref="E1598:E1604" si="547">D1598*C1598</f>
        <v>4268.0000000000009</v>
      </c>
      <c r="F1598" s="71">
        <v>125</v>
      </c>
      <c r="G1598" s="71">
        <f>F1598*0.1</f>
        <v>12.5</v>
      </c>
      <c r="H1598" s="181">
        <f>G1598*D1598</f>
        <v>5500</v>
      </c>
      <c r="I1598" s="168"/>
      <c r="J1598" s="168"/>
      <c r="K1598" s="168"/>
      <c r="L1598" s="168"/>
      <c r="M1598" s="168"/>
    </row>
    <row r="1599" spans="1:13" x14ac:dyDescent="0.25">
      <c r="A1599" s="208" t="s">
        <v>232</v>
      </c>
      <c r="B1599" s="71">
        <v>1</v>
      </c>
      <c r="C1599" s="71">
        <f t="shared" ref="C1599:C1604" si="548">B1599*0.1</f>
        <v>0.1</v>
      </c>
      <c r="D1599" s="71">
        <v>138</v>
      </c>
      <c r="E1599" s="71">
        <f t="shared" si="547"/>
        <v>13.8</v>
      </c>
      <c r="F1599" s="71">
        <v>1</v>
      </c>
      <c r="G1599" s="71">
        <f t="shared" ref="G1599:G1604" si="549">F1599*0.1</f>
        <v>0.1</v>
      </c>
      <c r="H1599" s="181">
        <f t="shared" ref="H1599:H1604" si="550">G1599*D1599</f>
        <v>13.8</v>
      </c>
      <c r="I1599" s="168"/>
      <c r="J1599" s="168"/>
      <c r="K1599" s="168"/>
      <c r="L1599" s="168"/>
      <c r="M1599" s="168"/>
    </row>
    <row r="1600" spans="1:13" x14ac:dyDescent="0.25">
      <c r="A1600" s="208" t="s">
        <v>1</v>
      </c>
      <c r="B1600" s="71">
        <v>1</v>
      </c>
      <c r="C1600" s="71">
        <f t="shared" si="548"/>
        <v>0.1</v>
      </c>
      <c r="D1600" s="71">
        <v>27</v>
      </c>
      <c r="E1600" s="71">
        <f t="shared" si="547"/>
        <v>2.7</v>
      </c>
      <c r="F1600" s="71">
        <v>1</v>
      </c>
      <c r="G1600" s="71">
        <f t="shared" si="549"/>
        <v>0.1</v>
      </c>
      <c r="H1600" s="181">
        <f t="shared" si="550"/>
        <v>2.7</v>
      </c>
      <c r="I1600" s="168"/>
      <c r="J1600" s="168"/>
      <c r="K1600" s="168"/>
      <c r="L1600" s="168"/>
      <c r="M1600" s="168"/>
    </row>
    <row r="1601" spans="1:13" x14ac:dyDescent="0.25">
      <c r="A1601" s="208" t="s">
        <v>67</v>
      </c>
      <c r="B1601" s="71">
        <v>0.6</v>
      </c>
      <c r="C1601" s="71">
        <f t="shared" si="548"/>
        <v>0.06</v>
      </c>
      <c r="D1601" s="71">
        <v>138</v>
      </c>
      <c r="E1601" s="71">
        <f t="shared" si="547"/>
        <v>8.2799999999999994</v>
      </c>
      <c r="F1601" s="71">
        <f t="shared" ref="F1601:F1604" si="551">B1601</f>
        <v>0.6</v>
      </c>
      <c r="G1601" s="71">
        <f t="shared" si="549"/>
        <v>0.06</v>
      </c>
      <c r="H1601" s="181">
        <f t="shared" si="550"/>
        <v>8.2799999999999994</v>
      </c>
      <c r="I1601" s="168"/>
      <c r="J1601" s="168"/>
      <c r="K1601" s="168"/>
      <c r="L1601" s="168"/>
      <c r="M1601" s="168"/>
    </row>
    <row r="1602" spans="1:13" x14ac:dyDescent="0.25">
      <c r="A1602" s="237" t="s">
        <v>26</v>
      </c>
      <c r="B1602" s="214">
        <v>1.5</v>
      </c>
      <c r="C1602" s="71">
        <f t="shared" si="548"/>
        <v>0.15000000000000002</v>
      </c>
      <c r="D1602" s="214">
        <v>30</v>
      </c>
      <c r="E1602" s="214">
        <f t="shared" si="547"/>
        <v>4.5000000000000009</v>
      </c>
      <c r="F1602" s="71">
        <f t="shared" si="551"/>
        <v>1.5</v>
      </c>
      <c r="G1602" s="71">
        <f t="shared" si="549"/>
        <v>0.15000000000000002</v>
      </c>
      <c r="H1602" s="181">
        <f t="shared" si="550"/>
        <v>4.5000000000000009</v>
      </c>
      <c r="I1602" s="168"/>
      <c r="J1602" s="168"/>
      <c r="K1602" s="168"/>
      <c r="L1602" s="168"/>
      <c r="M1602" s="168"/>
    </row>
    <row r="1603" spans="1:13" x14ac:dyDescent="0.25">
      <c r="A1603" s="208" t="s">
        <v>153</v>
      </c>
      <c r="B1603" s="71">
        <v>3</v>
      </c>
      <c r="C1603" s="71">
        <f t="shared" si="548"/>
        <v>0.30000000000000004</v>
      </c>
      <c r="D1603" s="71">
        <v>132</v>
      </c>
      <c r="E1603" s="71">
        <f t="shared" si="547"/>
        <v>39.600000000000009</v>
      </c>
      <c r="F1603" s="71">
        <f t="shared" si="551"/>
        <v>3</v>
      </c>
      <c r="G1603" s="71">
        <f t="shared" si="549"/>
        <v>0.30000000000000004</v>
      </c>
      <c r="H1603" s="181">
        <f t="shared" si="550"/>
        <v>39.600000000000009</v>
      </c>
      <c r="I1603" s="168"/>
      <c r="J1603" s="168"/>
      <c r="K1603" s="168"/>
      <c r="L1603" s="168"/>
      <c r="M1603" s="168"/>
    </row>
    <row r="1604" spans="1:13" x14ac:dyDescent="0.25">
      <c r="A1604" s="208" t="s">
        <v>19</v>
      </c>
      <c r="B1604" s="71">
        <v>4</v>
      </c>
      <c r="C1604" s="71">
        <f t="shared" si="548"/>
        <v>0.4</v>
      </c>
      <c r="D1604" s="71">
        <v>72</v>
      </c>
      <c r="E1604" s="71">
        <f t="shared" si="547"/>
        <v>28.8</v>
      </c>
      <c r="F1604" s="71">
        <f t="shared" si="551"/>
        <v>4</v>
      </c>
      <c r="G1604" s="71">
        <f t="shared" si="549"/>
        <v>0.4</v>
      </c>
      <c r="H1604" s="181">
        <f t="shared" si="550"/>
        <v>28.8</v>
      </c>
      <c r="I1604" s="168"/>
      <c r="J1604" s="168"/>
      <c r="K1604" s="168"/>
      <c r="L1604" s="168"/>
      <c r="M1604" s="168"/>
    </row>
    <row r="1605" spans="1:13" ht="15.75" thickBot="1" x14ac:dyDescent="0.3">
      <c r="A1605" s="237"/>
      <c r="B1605" s="214"/>
      <c r="C1605" s="214"/>
      <c r="D1605" s="214"/>
      <c r="E1605" s="214">
        <f>SUM(E1598:E1604)</f>
        <v>4365.6800000000012</v>
      </c>
      <c r="F1605" s="214"/>
      <c r="G1605" s="214"/>
      <c r="H1605" s="184">
        <f>SUM(H1598:H1604)</f>
        <v>5597.68</v>
      </c>
      <c r="I1605" s="168"/>
      <c r="J1605" s="168"/>
      <c r="K1605" s="168"/>
      <c r="L1605" s="168"/>
      <c r="M1605" s="168"/>
    </row>
    <row r="1606" spans="1:13" ht="15.75" thickBot="1" x14ac:dyDescent="0.3">
      <c r="A1606" s="242"/>
      <c r="B1606" s="243"/>
      <c r="C1606" s="243"/>
      <c r="D1606" s="243"/>
      <c r="E1606" s="238">
        <f>E1605/100</f>
        <v>43.656800000000011</v>
      </c>
      <c r="F1606" s="233"/>
      <c r="G1606" s="233"/>
      <c r="H1606" s="183">
        <f>H1605/100</f>
        <v>55.976800000000004</v>
      </c>
      <c r="I1606" s="168"/>
      <c r="J1606" s="168"/>
      <c r="K1606" s="168"/>
      <c r="L1606" s="168"/>
      <c r="M1606" s="168"/>
    </row>
    <row r="1607" spans="1:13" x14ac:dyDescent="0.25">
      <c r="A1607" s="239" t="s">
        <v>83</v>
      </c>
      <c r="B1607" s="224">
        <v>150</v>
      </c>
      <c r="C1607" s="224"/>
      <c r="D1607" s="224"/>
      <c r="E1607" s="224"/>
      <c r="F1607" s="224">
        <v>180</v>
      </c>
      <c r="G1607" s="225"/>
      <c r="H1607" s="180"/>
      <c r="I1607" s="168"/>
      <c r="J1607" s="168"/>
      <c r="K1607" s="168"/>
      <c r="L1607" s="168"/>
      <c r="M1607" s="168"/>
    </row>
    <row r="1608" spans="1:13" x14ac:dyDescent="0.25">
      <c r="A1608" s="208" t="s">
        <v>112</v>
      </c>
      <c r="B1608" s="71">
        <v>75.8</v>
      </c>
      <c r="C1608" s="71">
        <f>B1608*0.1</f>
        <v>7.58</v>
      </c>
      <c r="D1608" s="71">
        <v>57</v>
      </c>
      <c r="E1608" s="71">
        <f>D1608*C1608</f>
        <v>432.06</v>
      </c>
      <c r="F1608" s="71">
        <v>90.2</v>
      </c>
      <c r="G1608" s="71">
        <f>F1608*0.1</f>
        <v>9.0200000000000014</v>
      </c>
      <c r="H1608" s="181">
        <f>G1608*D1608</f>
        <v>514.1400000000001</v>
      </c>
      <c r="I1608" s="168"/>
      <c r="J1608" s="168"/>
      <c r="K1608" s="168"/>
      <c r="L1608" s="168"/>
      <c r="M1608" s="168"/>
    </row>
    <row r="1609" spans="1:13" x14ac:dyDescent="0.25">
      <c r="A1609" s="208" t="s">
        <v>1</v>
      </c>
      <c r="B1609" s="71">
        <v>2</v>
      </c>
      <c r="C1609" s="71">
        <f t="shared" ref="C1609:C1610" si="552">B1609*0.1</f>
        <v>0.2</v>
      </c>
      <c r="D1609" s="71">
        <v>27</v>
      </c>
      <c r="E1609" s="71">
        <f t="shared" ref="E1609" si="553">D1609*C1609</f>
        <v>5.4</v>
      </c>
      <c r="F1609" s="71">
        <v>3</v>
      </c>
      <c r="G1609" s="71">
        <f t="shared" ref="G1609:G1610" si="554">F1609*0.1</f>
        <v>0.30000000000000004</v>
      </c>
      <c r="H1609" s="181">
        <f t="shared" ref="H1609:H1610" si="555">G1609*D1609</f>
        <v>8.1000000000000014</v>
      </c>
      <c r="I1609" s="168"/>
      <c r="J1609" s="168"/>
      <c r="K1609" s="168"/>
      <c r="L1609" s="168"/>
      <c r="M1609" s="168"/>
    </row>
    <row r="1610" spans="1:13" x14ac:dyDescent="0.25">
      <c r="A1610" s="208" t="s">
        <v>68</v>
      </c>
      <c r="B1610" s="71">
        <v>10</v>
      </c>
      <c r="C1610" s="71">
        <f t="shared" si="552"/>
        <v>1</v>
      </c>
      <c r="D1610" s="71">
        <v>620</v>
      </c>
      <c r="E1610" s="71">
        <f>D1610*C1610</f>
        <v>620</v>
      </c>
      <c r="F1610" s="71">
        <v>12</v>
      </c>
      <c r="G1610" s="71">
        <f t="shared" si="554"/>
        <v>1.2000000000000002</v>
      </c>
      <c r="H1610" s="181">
        <f t="shared" si="555"/>
        <v>744.00000000000011</v>
      </c>
      <c r="I1610" s="168"/>
      <c r="J1610" s="168"/>
      <c r="K1610" s="168"/>
      <c r="L1610" s="168"/>
      <c r="M1610" s="168"/>
    </row>
    <row r="1611" spans="1:13" x14ac:dyDescent="0.25">
      <c r="A1611" s="208"/>
      <c r="B1611" s="71"/>
      <c r="C1611" s="71"/>
      <c r="D1611" s="71"/>
      <c r="E1611" s="71">
        <f>SUM(E1608:E1610)</f>
        <v>1057.46</v>
      </c>
      <c r="F1611" s="71"/>
      <c r="G1611" s="71"/>
      <c r="H1611" s="181">
        <f>SUM(H1608:H1610)</f>
        <v>1266.2400000000002</v>
      </c>
      <c r="I1611" s="168"/>
      <c r="J1611" s="168"/>
      <c r="K1611" s="168"/>
      <c r="L1611" s="168"/>
      <c r="M1611" s="168"/>
    </row>
    <row r="1612" spans="1:13" ht="15.75" thickBot="1" x14ac:dyDescent="0.3">
      <c r="A1612" s="209"/>
      <c r="B1612" s="210"/>
      <c r="C1612" s="210"/>
      <c r="D1612" s="210"/>
      <c r="E1612" s="244">
        <f>E1611/100</f>
        <v>10.5746</v>
      </c>
      <c r="F1612" s="210"/>
      <c r="G1612" s="210"/>
      <c r="H1612" s="186">
        <f>H1611/100</f>
        <v>12.662400000000002</v>
      </c>
      <c r="I1612" s="168"/>
      <c r="J1612" s="168"/>
      <c r="K1612" s="168"/>
      <c r="L1612" s="168"/>
      <c r="M1612" s="168"/>
    </row>
    <row r="1613" spans="1:13" x14ac:dyDescent="0.25">
      <c r="A1613" s="239" t="s">
        <v>169</v>
      </c>
      <c r="B1613" s="224">
        <v>200</v>
      </c>
      <c r="C1613" s="224"/>
      <c r="D1613" s="224"/>
      <c r="E1613" s="224"/>
      <c r="F1613" s="224">
        <v>200</v>
      </c>
      <c r="G1613" s="225"/>
      <c r="H1613" s="180"/>
      <c r="I1613" s="168"/>
      <c r="J1613" s="168"/>
      <c r="K1613" s="168"/>
      <c r="L1613" s="168"/>
      <c r="M1613" s="168"/>
    </row>
    <row r="1614" spans="1:13" x14ac:dyDescent="0.25">
      <c r="A1614" s="208" t="s">
        <v>161</v>
      </c>
      <c r="B1614" s="71">
        <v>20</v>
      </c>
      <c r="C1614" s="71">
        <f>B1614*0.1</f>
        <v>2</v>
      </c>
      <c r="D1614" s="71">
        <v>322</v>
      </c>
      <c r="E1614" s="71">
        <f>D1614*C1614</f>
        <v>644</v>
      </c>
      <c r="F1614" s="71">
        <v>20</v>
      </c>
      <c r="G1614" s="71">
        <f>F1614*0.1</f>
        <v>2</v>
      </c>
      <c r="H1614" s="181">
        <f>G1614*D1614</f>
        <v>644</v>
      </c>
      <c r="I1614" s="168"/>
      <c r="J1614" s="168"/>
      <c r="K1614" s="168"/>
      <c r="L1614" s="168"/>
      <c r="M1614" s="168"/>
    </row>
    <row r="1615" spans="1:13" x14ac:dyDescent="0.25">
      <c r="A1615" s="208" t="s">
        <v>2</v>
      </c>
      <c r="B1615" s="71">
        <v>15</v>
      </c>
      <c r="C1615" s="71">
        <f>B1615*0.1</f>
        <v>1.5</v>
      </c>
      <c r="D1615" s="71">
        <v>85.8</v>
      </c>
      <c r="E1615" s="71">
        <f>D1615*C1615</f>
        <v>128.69999999999999</v>
      </c>
      <c r="F1615" s="71">
        <v>15</v>
      </c>
      <c r="G1615" s="71">
        <f>F1615*0.1</f>
        <v>1.5</v>
      </c>
      <c r="H1615" s="181">
        <f>G1615*D1615</f>
        <v>128.69999999999999</v>
      </c>
      <c r="I1615" s="168"/>
      <c r="J1615" s="168"/>
      <c r="K1615" s="168"/>
      <c r="L1615" s="168"/>
      <c r="M1615" s="168"/>
    </row>
    <row r="1616" spans="1:13" x14ac:dyDescent="0.25">
      <c r="A1616" s="208"/>
      <c r="B1616" s="71"/>
      <c r="C1616" s="71"/>
      <c r="D1616" s="71"/>
      <c r="E1616" s="71">
        <f>SUM(E1614:E1615)</f>
        <v>772.7</v>
      </c>
      <c r="F1616" s="71"/>
      <c r="G1616" s="71"/>
      <c r="H1616" s="181">
        <f>SUM(H1614:H1615)</f>
        <v>772.7</v>
      </c>
      <c r="I1616" s="168"/>
      <c r="J1616" s="168"/>
      <c r="K1616" s="168"/>
      <c r="L1616" s="168"/>
      <c r="M1616" s="168"/>
    </row>
    <row r="1617" spans="1:13" ht="15.75" thickBot="1" x14ac:dyDescent="0.3">
      <c r="A1617" s="245"/>
      <c r="B1617" s="210"/>
      <c r="C1617" s="210"/>
      <c r="D1617" s="210"/>
      <c r="E1617" s="211">
        <f>E1616/100</f>
        <v>7.7270000000000003</v>
      </c>
      <c r="F1617" s="210"/>
      <c r="G1617" s="210"/>
      <c r="H1617" s="212">
        <f>H1616/100</f>
        <v>7.7270000000000003</v>
      </c>
      <c r="I1617" s="168"/>
      <c r="J1617" s="168"/>
      <c r="K1617" s="168"/>
      <c r="L1617" s="168"/>
      <c r="M1617" s="168"/>
    </row>
    <row r="1618" spans="1:13" ht="15.75" thickBot="1" x14ac:dyDescent="0.3">
      <c r="A1618" s="223" t="s">
        <v>55</v>
      </c>
      <c r="B1618" s="224">
        <v>50</v>
      </c>
      <c r="C1618" s="225">
        <v>5</v>
      </c>
      <c r="D1618" s="225">
        <v>62</v>
      </c>
      <c r="E1618" s="224">
        <f>D1618*C1618/100</f>
        <v>3.1</v>
      </c>
      <c r="F1618" s="224">
        <v>50</v>
      </c>
      <c r="G1618" s="225">
        <v>5</v>
      </c>
      <c r="H1618" s="187">
        <f>G1618*D1618/100</f>
        <v>3.1</v>
      </c>
      <c r="I1618" s="168"/>
      <c r="J1618" s="168"/>
      <c r="K1618" s="168"/>
      <c r="L1618" s="168"/>
      <c r="M1618" s="168"/>
    </row>
    <row r="1619" spans="1:13" ht="15.75" thickBot="1" x14ac:dyDescent="0.3">
      <c r="A1619" s="245" t="s">
        <v>56</v>
      </c>
      <c r="B1619" s="210">
        <v>20</v>
      </c>
      <c r="C1619" s="210">
        <f>B1619*0.1</f>
        <v>2</v>
      </c>
      <c r="D1619" s="210">
        <v>117</v>
      </c>
      <c r="E1619" s="224">
        <f>D1619*C1619/100</f>
        <v>2.34</v>
      </c>
      <c r="F1619" s="211">
        <v>30</v>
      </c>
      <c r="G1619" s="210">
        <f>F1619*0.1</f>
        <v>3</v>
      </c>
      <c r="H1619" s="187">
        <f>G1619*D1619/100</f>
        <v>3.51</v>
      </c>
      <c r="I1619" s="168"/>
      <c r="J1619" s="168"/>
      <c r="K1619" s="168"/>
      <c r="L1619" s="168"/>
      <c r="M1619" s="168"/>
    </row>
    <row r="1620" spans="1:13" ht="15.75" thickBot="1" x14ac:dyDescent="0.3">
      <c r="A1620" s="218" t="s">
        <v>50</v>
      </c>
      <c r="B1620" s="219"/>
      <c r="C1620" s="219"/>
      <c r="D1620" s="219"/>
      <c r="E1620" s="220">
        <f>E1619+E1618+E1617+E1612+E1606+E1596+E1585</f>
        <v>117.21120000000002</v>
      </c>
      <c r="F1620" s="246"/>
      <c r="G1620" s="246"/>
      <c r="H1620" s="247">
        <f>H1619+H1618+H1617+H1612+H1606+H1596+H1585</f>
        <v>138.4973</v>
      </c>
      <c r="I1620" s="168"/>
      <c r="J1620" s="168"/>
      <c r="K1620" s="168"/>
      <c r="L1620" s="168"/>
      <c r="M1620" s="168"/>
    </row>
    <row r="1621" spans="1:13" x14ac:dyDescent="0.25">
      <c r="A1621" s="168"/>
      <c r="B1621" s="168"/>
      <c r="C1621" s="168"/>
      <c r="D1621" s="168"/>
      <c r="E1621" s="168"/>
      <c r="F1621" s="168"/>
      <c r="G1621" s="168"/>
      <c r="H1621" s="168"/>
      <c r="I1621" s="168"/>
      <c r="J1621" s="168"/>
      <c r="K1621" s="168"/>
      <c r="L1621" s="168"/>
      <c r="M1621" s="168"/>
    </row>
    <row r="1622" spans="1:13" x14ac:dyDescent="0.25">
      <c r="A1622" s="168"/>
      <c r="B1622" s="168"/>
      <c r="C1622" s="168"/>
      <c r="D1622" s="168"/>
      <c r="E1622" s="168"/>
      <c r="F1622" s="168"/>
      <c r="G1622" s="168"/>
      <c r="H1622" s="168"/>
      <c r="I1622" s="168"/>
      <c r="J1622" s="168"/>
      <c r="K1622" s="168"/>
      <c r="L1622" s="168"/>
      <c r="M1622" s="168"/>
    </row>
    <row r="1623" spans="1:13" x14ac:dyDescent="0.25">
      <c r="A1623" s="168"/>
      <c r="B1623" s="168"/>
      <c r="C1623" s="168"/>
      <c r="D1623" s="168"/>
      <c r="E1623" s="168"/>
      <c r="F1623" s="168"/>
      <c r="G1623" s="168"/>
      <c r="H1623" s="168"/>
      <c r="I1623" s="168"/>
      <c r="J1623" s="168"/>
      <c r="K1623" s="168"/>
      <c r="L1623" s="168"/>
      <c r="M1623" s="168"/>
    </row>
    <row r="1624" spans="1:13" x14ac:dyDescent="0.25">
      <c r="A1624" s="168"/>
      <c r="B1624" s="168"/>
      <c r="C1624" s="168"/>
      <c r="D1624" s="168"/>
      <c r="E1624" s="168"/>
      <c r="F1624" s="168"/>
      <c r="G1624" s="168"/>
      <c r="H1624" s="168"/>
      <c r="I1624" s="168"/>
      <c r="J1624" s="168"/>
      <c r="K1624" s="168"/>
      <c r="L1624" s="168"/>
      <c r="M1624" s="168"/>
    </row>
    <row r="1625" spans="1:13" x14ac:dyDescent="0.25">
      <c r="A1625" s="168"/>
      <c r="B1625" s="168"/>
      <c r="C1625" s="168"/>
      <c r="D1625" s="168"/>
      <c r="E1625" s="168"/>
      <c r="F1625" s="168"/>
      <c r="G1625" s="168"/>
      <c r="H1625" s="168"/>
      <c r="I1625" s="168"/>
      <c r="J1625" s="168"/>
      <c r="K1625" s="168"/>
      <c r="L1625" s="168"/>
      <c r="M1625" s="168"/>
    </row>
    <row r="1626" spans="1:13" x14ac:dyDescent="0.25">
      <c r="A1626" s="168"/>
      <c r="B1626" s="168"/>
      <c r="C1626" s="168"/>
      <c r="D1626" s="168"/>
      <c r="E1626" s="168"/>
      <c r="F1626" s="168"/>
      <c r="G1626" s="168"/>
      <c r="H1626" s="168"/>
      <c r="I1626" s="168"/>
      <c r="J1626" s="168"/>
      <c r="K1626" s="168"/>
      <c r="L1626" s="168"/>
      <c r="M1626" s="168"/>
    </row>
    <row r="1627" spans="1:13" x14ac:dyDescent="0.25">
      <c r="A1627" s="168"/>
      <c r="B1627" s="168"/>
      <c r="C1627" s="168"/>
      <c r="D1627" s="168"/>
      <c r="E1627" s="168"/>
      <c r="F1627" s="168"/>
      <c r="G1627" s="168"/>
      <c r="H1627" s="168"/>
      <c r="I1627" s="168"/>
      <c r="J1627" s="168"/>
      <c r="K1627" s="168"/>
      <c r="L1627" s="168"/>
      <c r="M1627" s="168"/>
    </row>
    <row r="1628" spans="1:13" x14ac:dyDescent="0.25">
      <c r="A1628" s="168"/>
      <c r="B1628" s="168"/>
      <c r="C1628" s="168"/>
      <c r="D1628" s="168"/>
      <c r="E1628" s="168"/>
      <c r="F1628" s="168"/>
      <c r="G1628" s="168"/>
      <c r="H1628" s="168"/>
      <c r="I1628" s="168"/>
      <c r="J1628" s="168"/>
      <c r="K1628" s="168"/>
      <c r="L1628" s="168"/>
      <c r="M1628" s="168"/>
    </row>
    <row r="1629" spans="1:13" x14ac:dyDescent="0.25">
      <c r="A1629" s="168"/>
      <c r="B1629" s="168"/>
      <c r="C1629" s="168"/>
      <c r="D1629" s="168"/>
      <c r="E1629" s="168"/>
      <c r="F1629" s="168"/>
      <c r="G1629" s="168"/>
      <c r="H1629" s="168"/>
      <c r="I1629" s="168"/>
      <c r="J1629" s="168"/>
      <c r="K1629" s="168"/>
      <c r="L1629" s="168"/>
      <c r="M1629" s="168"/>
    </row>
    <row r="1630" spans="1:13" x14ac:dyDescent="0.25">
      <c r="A1630" s="168"/>
      <c r="B1630" s="168"/>
      <c r="C1630" s="168"/>
      <c r="D1630" s="168"/>
      <c r="E1630" s="168"/>
      <c r="F1630" s="168"/>
      <c r="G1630" s="168"/>
      <c r="H1630" s="168"/>
      <c r="I1630" s="168"/>
      <c r="J1630" s="168"/>
      <c r="K1630" s="168"/>
      <c r="L1630" s="168"/>
    </row>
  </sheetData>
  <mergeCells count="170">
    <mergeCell ref="J6:N6"/>
    <mergeCell ref="A1577:A1578"/>
    <mergeCell ref="B1577:E1577"/>
    <mergeCell ref="F1577:H1577"/>
    <mergeCell ref="A1336:H1336"/>
    <mergeCell ref="A1337:A1338"/>
    <mergeCell ref="B1337:E1337"/>
    <mergeCell ref="F1337:H1337"/>
    <mergeCell ref="A1365:A1366"/>
    <mergeCell ref="B1365:E1365"/>
    <mergeCell ref="F1365:H1365"/>
    <mergeCell ref="A1474:H1474"/>
    <mergeCell ref="A1475:A1476"/>
    <mergeCell ref="B1475:E1475"/>
    <mergeCell ref="F1475:H1475"/>
    <mergeCell ref="A1405:H1405"/>
    <mergeCell ref="A1406:A1407"/>
    <mergeCell ref="B1406:E1406"/>
    <mergeCell ref="F1406:H1406"/>
    <mergeCell ref="A1427:A1428"/>
    <mergeCell ref="B1427:E1427"/>
    <mergeCell ref="A1550:A1551"/>
    <mergeCell ref="B1550:E1550"/>
    <mergeCell ref="F1550:H1550"/>
    <mergeCell ref="A766:A767"/>
    <mergeCell ref="B117:F117"/>
    <mergeCell ref="F1101:H1101"/>
    <mergeCell ref="A1269:A1270"/>
    <mergeCell ref="B1269:E1269"/>
    <mergeCell ref="F1269:H1269"/>
    <mergeCell ref="B1268:F1268"/>
    <mergeCell ref="A1300:A1301"/>
    <mergeCell ref="B1300:E1300"/>
    <mergeCell ref="F1300:H1300"/>
    <mergeCell ref="A1174:A1175"/>
    <mergeCell ref="B1174:E1174"/>
    <mergeCell ref="F1174:H1174"/>
    <mergeCell ref="A1209:H1209"/>
    <mergeCell ref="A1210:A1211"/>
    <mergeCell ref="B1210:E1210"/>
    <mergeCell ref="F1210:H1210"/>
    <mergeCell ref="A1231:A1232"/>
    <mergeCell ref="B831:E831"/>
    <mergeCell ref="F831:H831"/>
    <mergeCell ref="B938:F938"/>
    <mergeCell ref="A939:A940"/>
    <mergeCell ref="B939:E939"/>
    <mergeCell ref="F939:H939"/>
    <mergeCell ref="A1101:A1102"/>
    <mergeCell ref="B1101:E1101"/>
    <mergeCell ref="A1549:H1549"/>
    <mergeCell ref="B1231:E1231"/>
    <mergeCell ref="F1231:H1231"/>
    <mergeCell ref="A1504:A1505"/>
    <mergeCell ref="A1011:A1012"/>
    <mergeCell ref="B1011:E1011"/>
    <mergeCell ref="F1011:H1011"/>
    <mergeCell ref="A1030:A1031"/>
    <mergeCell ref="B1030:E1030"/>
    <mergeCell ref="F1030:H1030"/>
    <mergeCell ref="F1504:H1504"/>
    <mergeCell ref="F1427:H1427"/>
    <mergeCell ref="B1504:E1504"/>
    <mergeCell ref="A739:H739"/>
    <mergeCell ref="A740:A741"/>
    <mergeCell ref="B740:E740"/>
    <mergeCell ref="F740:H740"/>
    <mergeCell ref="B766:E766"/>
    <mergeCell ref="F766:H766"/>
    <mergeCell ref="A1144:H1144"/>
    <mergeCell ref="A1145:A1146"/>
    <mergeCell ref="B1145:E1145"/>
    <mergeCell ref="F1145:H1145"/>
    <mergeCell ref="A875:H875"/>
    <mergeCell ref="A812:H812"/>
    <mergeCell ref="A813:A814"/>
    <mergeCell ref="B813:E813"/>
    <mergeCell ref="F813:H813"/>
    <mergeCell ref="A831:A832"/>
    <mergeCell ref="A967:A968"/>
    <mergeCell ref="B967:E967"/>
    <mergeCell ref="F967:H967"/>
    <mergeCell ref="B1072:E1072"/>
    <mergeCell ref="F1072:H1072"/>
    <mergeCell ref="A895:A896"/>
    <mergeCell ref="B895:E895"/>
    <mergeCell ref="F895:H895"/>
    <mergeCell ref="A876:A877"/>
    <mergeCell ref="B876:E876"/>
    <mergeCell ref="F876:H876"/>
    <mergeCell ref="A1071:H1071"/>
    <mergeCell ref="A1072:A1073"/>
    <mergeCell ref="A1010:H1010"/>
    <mergeCell ref="A146:A147"/>
    <mergeCell ref="B146:E146"/>
    <mergeCell ref="F146:H146"/>
    <mergeCell ref="A185:H185"/>
    <mergeCell ref="A186:A187"/>
    <mergeCell ref="B186:E186"/>
    <mergeCell ref="F186:H186"/>
    <mergeCell ref="B471:E471"/>
    <mergeCell ref="F471:H471"/>
    <mergeCell ref="A357:A358"/>
    <mergeCell ref="B357:E357"/>
    <mergeCell ref="F357:H357"/>
    <mergeCell ref="B470:F470"/>
    <mergeCell ref="A403:H403"/>
    <mergeCell ref="A404:A405"/>
    <mergeCell ref="B404:E404"/>
    <mergeCell ref="F404:H404"/>
    <mergeCell ref="A426:A427"/>
    <mergeCell ref="A1:H2"/>
    <mergeCell ref="A4:H4"/>
    <mergeCell ref="A5:A6"/>
    <mergeCell ref="B5:E5"/>
    <mergeCell ref="F5:H5"/>
    <mergeCell ref="B426:E426"/>
    <mergeCell ref="F426:H426"/>
    <mergeCell ref="A118:A119"/>
    <mergeCell ref="B118:E118"/>
    <mergeCell ref="F118:H118"/>
    <mergeCell ref="B64:F64"/>
    <mergeCell ref="A65:A66"/>
    <mergeCell ref="B65:E65"/>
    <mergeCell ref="F65:H65"/>
    <mergeCell ref="A471:A472"/>
    <mergeCell ref="A541:H541"/>
    <mergeCell ref="A27:A28"/>
    <mergeCell ref="B27:E27"/>
    <mergeCell ref="F27:H27"/>
    <mergeCell ref="A84:A85"/>
    <mergeCell ref="B84:E84"/>
    <mergeCell ref="F84:H84"/>
    <mergeCell ref="B214:E214"/>
    <mergeCell ref="F214:H214"/>
    <mergeCell ref="A281:A282"/>
    <mergeCell ref="B281:E281"/>
    <mergeCell ref="F281:H281"/>
    <mergeCell ref="A328:H328"/>
    <mergeCell ref="A329:A330"/>
    <mergeCell ref="B329:E329"/>
    <mergeCell ref="F329:H329"/>
    <mergeCell ref="A259:H259"/>
    <mergeCell ref="A260:A261"/>
    <mergeCell ref="B260:E260"/>
    <mergeCell ref="F260:H260"/>
    <mergeCell ref="A214:A215"/>
    <mergeCell ref="B671:F671"/>
    <mergeCell ref="A672:A673"/>
    <mergeCell ref="B672:E672"/>
    <mergeCell ref="F672:H672"/>
    <mergeCell ref="A702:A703"/>
    <mergeCell ref="B702:E702"/>
    <mergeCell ref="F702:H702"/>
    <mergeCell ref="A500:A501"/>
    <mergeCell ref="B500:E500"/>
    <mergeCell ref="F500:H500"/>
    <mergeCell ref="A542:A543"/>
    <mergeCell ref="B542:E542"/>
    <mergeCell ref="F542:H542"/>
    <mergeCell ref="A571:A572"/>
    <mergeCell ref="B571:E571"/>
    <mergeCell ref="F571:H571"/>
    <mergeCell ref="A606:H606"/>
    <mergeCell ref="A607:A608"/>
    <mergeCell ref="B607:E607"/>
    <mergeCell ref="F607:H607"/>
    <mergeCell ref="A627:A628"/>
    <mergeCell ref="B627:E627"/>
    <mergeCell ref="F627:H627"/>
  </mergeCells>
  <pageMargins left="0.7" right="0.7" top="0.75" bottom="0.75" header="0.3" footer="0.3"/>
  <pageSetup paperSize="9" scale="64" orientation="portrait" r:id="rId1"/>
  <rowBreaks count="24" manualBreakCount="24">
    <brk id="63" max="16383" man="1"/>
    <brk id="116" max="16383" man="1"/>
    <brk id="184" max="16383" man="1"/>
    <brk id="258" max="16383" man="1"/>
    <brk id="327" max="16383" man="1"/>
    <brk id="402" max="16383" man="1"/>
    <brk id="469" max="16383" man="1"/>
    <brk id="540" max="16383" man="1"/>
    <brk id="605" max="16383" man="1"/>
    <brk id="670" max="16383" man="1"/>
    <brk id="738" max="16383" man="1"/>
    <brk id="811" max="16383" man="1"/>
    <brk id="874" max="16383" man="1"/>
    <brk id="937" max="16383" man="1"/>
    <brk id="1009" max="16383" man="1"/>
    <brk id="1070" max="16383" man="1"/>
    <brk id="1143" max="16383" man="1"/>
    <brk id="1208" max="16383" man="1"/>
    <brk id="1267" max="16383" man="1"/>
    <brk id="1335" max="16383" man="1"/>
    <brk id="1404" max="16383" man="1"/>
    <brk id="1473" max="16383" man="1"/>
    <brk id="1548" max="16383" man="1"/>
    <brk id="162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04"/>
  <sheetViews>
    <sheetView view="pageBreakPreview" zoomScale="50" zoomScaleNormal="90" zoomScaleSheetLayoutView="50" workbookViewId="0">
      <selection activeCell="M4" sqref="M4:Q33"/>
    </sheetView>
  </sheetViews>
  <sheetFormatPr defaultRowHeight="15" x14ac:dyDescent="0.25"/>
  <cols>
    <col min="2" max="2" width="35.42578125" customWidth="1"/>
    <col min="6" max="6" width="10.42578125" bestFit="1" customWidth="1"/>
    <col min="15" max="15" width="15.28515625" customWidth="1"/>
    <col min="16" max="16" width="20" customWidth="1"/>
  </cols>
  <sheetData>
    <row r="1" spans="2:18" x14ac:dyDescent="0.25">
      <c r="B1" s="373" t="s">
        <v>240</v>
      </c>
      <c r="C1" s="373"/>
      <c r="D1" s="373"/>
      <c r="E1" s="373"/>
      <c r="F1" s="373"/>
      <c r="G1" s="373"/>
      <c r="H1" s="373"/>
      <c r="I1" s="373"/>
    </row>
    <row r="2" spans="2:18" x14ac:dyDescent="0.25">
      <c r="B2" s="373"/>
      <c r="C2" s="373"/>
      <c r="D2" s="373"/>
      <c r="E2" s="373"/>
      <c r="F2" s="373"/>
      <c r="G2" s="373"/>
      <c r="H2" s="373"/>
      <c r="I2" s="373"/>
    </row>
    <row r="3" spans="2:18" ht="15.75" thickBot="1" x14ac:dyDescent="0.3">
      <c r="D3" s="1"/>
    </row>
    <row r="4" spans="2:18" ht="16.5" thickBot="1" x14ac:dyDescent="0.3">
      <c r="B4" s="374" t="s">
        <v>49</v>
      </c>
      <c r="C4" s="375"/>
      <c r="D4" s="375"/>
      <c r="E4" s="375"/>
      <c r="F4" s="375"/>
      <c r="G4" s="375"/>
      <c r="H4" s="375"/>
      <c r="I4" s="376"/>
    </row>
    <row r="5" spans="2:18" ht="21.75" thickBot="1" x14ac:dyDescent="0.4">
      <c r="B5" s="362" t="s">
        <v>16</v>
      </c>
      <c r="C5" s="363" t="s">
        <v>86</v>
      </c>
      <c r="D5" s="363"/>
      <c r="E5" s="363"/>
      <c r="F5" s="363"/>
      <c r="G5" s="363" t="s">
        <v>85</v>
      </c>
      <c r="H5" s="363"/>
      <c r="I5" s="364"/>
      <c r="M5" s="313"/>
      <c r="N5" s="313"/>
      <c r="O5" s="313"/>
      <c r="P5" s="313"/>
      <c r="Q5" s="313"/>
      <c r="R5" s="313"/>
    </row>
    <row r="6" spans="2:18" ht="32.25" thickBot="1" x14ac:dyDescent="0.4">
      <c r="B6" s="359"/>
      <c r="C6" s="16" t="s">
        <v>73</v>
      </c>
      <c r="D6" s="44" t="s">
        <v>5</v>
      </c>
      <c r="E6" s="44" t="s">
        <v>6</v>
      </c>
      <c r="F6" s="44" t="s">
        <v>13</v>
      </c>
      <c r="G6" s="16" t="s">
        <v>73</v>
      </c>
      <c r="H6" s="44" t="s">
        <v>14</v>
      </c>
      <c r="I6" s="45" t="s">
        <v>13</v>
      </c>
      <c r="M6" s="313"/>
      <c r="N6" s="393" t="s">
        <v>240</v>
      </c>
      <c r="O6" s="394"/>
      <c r="P6" s="395"/>
      <c r="Q6" s="313"/>
      <c r="R6" s="313"/>
    </row>
    <row r="7" spans="2:18" ht="51" customHeight="1" thickBot="1" x14ac:dyDescent="0.4">
      <c r="B7" s="5" t="s">
        <v>82</v>
      </c>
      <c r="C7" s="37">
        <v>60</v>
      </c>
      <c r="D7" s="37"/>
      <c r="E7" s="37"/>
      <c r="F7" s="37"/>
      <c r="G7" s="37">
        <v>100</v>
      </c>
      <c r="H7" s="6"/>
      <c r="I7" s="7"/>
      <c r="M7" s="313"/>
      <c r="N7" s="343"/>
      <c r="O7" s="342" t="s">
        <v>102</v>
      </c>
      <c r="P7" s="344" t="s">
        <v>103</v>
      </c>
      <c r="Q7" s="313"/>
      <c r="R7" s="313"/>
    </row>
    <row r="8" spans="2:18" ht="21" x14ac:dyDescent="0.35">
      <c r="B8" s="8"/>
      <c r="C8" s="2">
        <v>63</v>
      </c>
      <c r="D8" s="2">
        <v>6.3</v>
      </c>
      <c r="E8" s="2">
        <v>240</v>
      </c>
      <c r="F8" s="2">
        <f>D8*E8</f>
        <v>1512</v>
      </c>
      <c r="G8" s="2">
        <v>103</v>
      </c>
      <c r="H8" s="2">
        <f>G8*100/1000</f>
        <v>10.3</v>
      </c>
      <c r="I8" s="9">
        <f>E8*H8</f>
        <v>2472</v>
      </c>
      <c r="M8" s="313"/>
      <c r="N8" s="332">
        <v>1</v>
      </c>
      <c r="O8" s="314">
        <f>F31</f>
        <v>107.1095</v>
      </c>
      <c r="P8" s="315">
        <f>I31</f>
        <v>119.15600000000001</v>
      </c>
      <c r="Q8" s="313"/>
      <c r="R8" s="313"/>
    </row>
    <row r="9" spans="2:18" ht="21" x14ac:dyDescent="0.35">
      <c r="B9" s="8"/>
      <c r="C9" s="2"/>
      <c r="D9" s="2"/>
      <c r="E9" s="2"/>
      <c r="F9" s="2">
        <f>SUM(F8:F8)</f>
        <v>1512</v>
      </c>
      <c r="G9" s="2"/>
      <c r="H9" s="2"/>
      <c r="I9" s="9">
        <f>SUM(I8:I8)</f>
        <v>2472</v>
      </c>
      <c r="M9" s="313"/>
      <c r="N9" s="316">
        <v>2</v>
      </c>
      <c r="O9" s="317">
        <f>F53</f>
        <v>63.094700000000003</v>
      </c>
      <c r="P9" s="318">
        <f>I53</f>
        <v>88.159200000000013</v>
      </c>
      <c r="Q9" s="313"/>
      <c r="R9" s="313"/>
    </row>
    <row r="10" spans="2:18" ht="21.75" thickBot="1" x14ac:dyDescent="0.4">
      <c r="B10" s="12"/>
      <c r="C10" s="13"/>
      <c r="D10" s="13"/>
      <c r="E10" s="13"/>
      <c r="F10" s="41">
        <f>F9/100</f>
        <v>15.12</v>
      </c>
      <c r="G10" s="13"/>
      <c r="H10" s="13"/>
      <c r="I10" s="53">
        <f>I9/100</f>
        <v>24.72</v>
      </c>
      <c r="M10" s="313"/>
      <c r="N10" s="316">
        <v>3</v>
      </c>
      <c r="O10" s="317">
        <f>F84</f>
        <v>79.92</v>
      </c>
      <c r="P10" s="319">
        <f>I84</f>
        <v>81.386600000000016</v>
      </c>
      <c r="Q10" s="313"/>
      <c r="R10" s="313"/>
    </row>
    <row r="11" spans="2:18" ht="21" x14ac:dyDescent="0.35">
      <c r="B11" s="87" t="s">
        <v>116</v>
      </c>
      <c r="C11" s="35">
        <v>150</v>
      </c>
      <c r="D11" s="35"/>
      <c r="E11" s="35"/>
      <c r="F11" s="35"/>
      <c r="G11" s="35">
        <v>180</v>
      </c>
      <c r="H11" s="29"/>
      <c r="I11" s="61"/>
      <c r="M11" s="313"/>
      <c r="N11" s="320">
        <v>4</v>
      </c>
      <c r="O11" s="321">
        <f>F118</f>
        <v>88.132500000000007</v>
      </c>
      <c r="P11" s="322">
        <f>I118</f>
        <v>112.32429999999999</v>
      </c>
      <c r="Q11" s="313"/>
      <c r="R11" s="313"/>
    </row>
    <row r="12" spans="2:18" ht="21" x14ac:dyDescent="0.35">
      <c r="B12" s="8" t="s">
        <v>36</v>
      </c>
      <c r="C12" s="2">
        <v>52.5</v>
      </c>
      <c r="D12" s="2">
        <f>C12*0.1</f>
        <v>5.25</v>
      </c>
      <c r="E12" s="2">
        <v>59</v>
      </c>
      <c r="F12" s="2">
        <f>E12*D12</f>
        <v>309.75</v>
      </c>
      <c r="G12" s="2">
        <v>63</v>
      </c>
      <c r="H12" s="2">
        <f>G12*0.1</f>
        <v>6.3000000000000007</v>
      </c>
      <c r="I12" s="9">
        <f>H12*E12</f>
        <v>371.70000000000005</v>
      </c>
      <c r="M12" s="313"/>
      <c r="N12" s="320">
        <v>5</v>
      </c>
      <c r="O12" s="321">
        <f>F155</f>
        <v>88.483099999999993</v>
      </c>
      <c r="P12" s="322">
        <f>I155</f>
        <v>96.414600000000007</v>
      </c>
      <c r="Q12" s="313"/>
      <c r="R12" s="313"/>
    </row>
    <row r="13" spans="2:18" ht="21.75" thickBot="1" x14ac:dyDescent="0.4">
      <c r="B13" s="8" t="s">
        <v>68</v>
      </c>
      <c r="C13" s="2">
        <v>5.3</v>
      </c>
      <c r="D13" s="2">
        <f t="shared" ref="D13:D14" si="0">C13*0.1</f>
        <v>0.53</v>
      </c>
      <c r="E13" s="2">
        <v>620</v>
      </c>
      <c r="F13" s="2">
        <f t="shared" ref="F13:F14" si="1">E13*D13</f>
        <v>328.6</v>
      </c>
      <c r="G13" s="2">
        <v>6.3</v>
      </c>
      <c r="H13" s="2">
        <f t="shared" ref="H13:H14" si="2">G13*0.1</f>
        <v>0.63</v>
      </c>
      <c r="I13" s="9">
        <f t="shared" ref="I13:I14" si="3">H13*E13</f>
        <v>390.6</v>
      </c>
      <c r="M13" s="313"/>
      <c r="N13" s="323">
        <v>6</v>
      </c>
      <c r="O13" s="324">
        <f>F190</f>
        <v>60.495600000000003</v>
      </c>
      <c r="P13" s="325">
        <f>I190</f>
        <v>69.554400000000001</v>
      </c>
      <c r="Q13" s="313"/>
      <c r="R13" s="313"/>
    </row>
    <row r="14" spans="2:18" ht="21" x14ac:dyDescent="0.35">
      <c r="B14" s="8" t="s">
        <v>1</v>
      </c>
      <c r="C14" s="2">
        <v>2</v>
      </c>
      <c r="D14" s="2">
        <f t="shared" si="0"/>
        <v>0.2</v>
      </c>
      <c r="E14" s="2">
        <v>27</v>
      </c>
      <c r="F14" s="2">
        <f t="shared" si="1"/>
        <v>5.4</v>
      </c>
      <c r="G14" s="2">
        <v>3</v>
      </c>
      <c r="H14" s="2">
        <f t="shared" si="2"/>
        <v>0.30000000000000004</v>
      </c>
      <c r="I14" s="9">
        <f t="shared" si="3"/>
        <v>8.1000000000000014</v>
      </c>
      <c r="M14" s="313"/>
      <c r="N14" s="326">
        <v>7</v>
      </c>
      <c r="O14" s="327">
        <f>F221</f>
        <v>66.875550000000004</v>
      </c>
      <c r="P14" s="328">
        <f>I221</f>
        <v>79.270550000000014</v>
      </c>
      <c r="Q14" s="313"/>
      <c r="R14" s="313"/>
    </row>
    <row r="15" spans="2:18" ht="21" x14ac:dyDescent="0.35">
      <c r="B15" s="8"/>
      <c r="C15" s="2"/>
      <c r="D15" s="2"/>
      <c r="E15" s="2"/>
      <c r="F15" s="2">
        <f>SUM(F12:F14)</f>
        <v>643.75</v>
      </c>
      <c r="G15" s="2"/>
      <c r="H15" s="2"/>
      <c r="I15" s="9">
        <f>SUM(I12:I14)</f>
        <v>770.40000000000009</v>
      </c>
      <c r="M15" s="313"/>
      <c r="N15" s="320">
        <v>8</v>
      </c>
      <c r="O15" s="329">
        <f>F252</f>
        <v>63.767899999999997</v>
      </c>
      <c r="P15" s="330">
        <f>I252</f>
        <v>75.648099999999999</v>
      </c>
      <c r="Q15" s="313"/>
      <c r="R15" s="313"/>
    </row>
    <row r="16" spans="2:18" ht="21.75" thickBot="1" x14ac:dyDescent="0.4">
      <c r="B16" s="12"/>
      <c r="C16" s="13"/>
      <c r="D16" s="13"/>
      <c r="E16" s="13"/>
      <c r="F16" s="41">
        <f>F15/100</f>
        <v>6.4375</v>
      </c>
      <c r="G16" s="32"/>
      <c r="H16" s="32"/>
      <c r="I16" s="53">
        <f>I15/100</f>
        <v>7.7040000000000006</v>
      </c>
      <c r="M16" s="313"/>
      <c r="N16" s="320">
        <v>9</v>
      </c>
      <c r="O16" s="329">
        <f>F276</f>
        <v>86.287500000000009</v>
      </c>
      <c r="P16" s="330">
        <f>I276</f>
        <v>100.25150000000001</v>
      </c>
      <c r="Q16" s="313"/>
      <c r="R16" s="313"/>
    </row>
    <row r="17" spans="2:18" ht="21" x14ac:dyDescent="0.35">
      <c r="B17" s="47" t="s">
        <v>63</v>
      </c>
      <c r="C17" s="37">
        <v>200</v>
      </c>
      <c r="D17" s="37"/>
      <c r="E17" s="37"/>
      <c r="F17" s="37"/>
      <c r="G17" s="37">
        <v>200</v>
      </c>
      <c r="H17" s="6"/>
      <c r="I17" s="7"/>
      <c r="M17" s="313"/>
      <c r="N17" s="320">
        <v>10</v>
      </c>
      <c r="O17" s="329">
        <f>F311</f>
        <v>97.637900000000016</v>
      </c>
      <c r="P17" s="330">
        <f>I311</f>
        <v>107.7929</v>
      </c>
      <c r="Q17" s="313"/>
      <c r="R17" s="313"/>
    </row>
    <row r="18" spans="2:18" ht="21" x14ac:dyDescent="0.35">
      <c r="B18" s="8"/>
      <c r="C18" s="2">
        <v>200</v>
      </c>
      <c r="D18" s="2">
        <v>20</v>
      </c>
      <c r="E18" s="2">
        <v>77</v>
      </c>
      <c r="F18" s="2">
        <f>D18*E18</f>
        <v>1540</v>
      </c>
      <c r="G18" s="2"/>
      <c r="H18" s="2"/>
      <c r="I18" s="9">
        <f>D18*E18</f>
        <v>1540</v>
      </c>
      <c r="M18" s="313"/>
      <c r="N18" s="316">
        <v>11</v>
      </c>
      <c r="O18" s="329">
        <f>F339</f>
        <v>64.474699999999999</v>
      </c>
      <c r="P18" s="330">
        <f>I339</f>
        <v>88.009200000000007</v>
      </c>
      <c r="Q18" s="313"/>
      <c r="R18" s="313"/>
    </row>
    <row r="19" spans="2:18" ht="21.75" thickBot="1" x14ac:dyDescent="0.4">
      <c r="B19" s="12"/>
      <c r="C19" s="13"/>
      <c r="D19" s="13"/>
      <c r="E19" s="13"/>
      <c r="F19" s="32">
        <f>F18/100</f>
        <v>15.4</v>
      </c>
      <c r="G19" s="32"/>
      <c r="H19" s="32"/>
      <c r="I19" s="33">
        <f>I18/100</f>
        <v>15.4</v>
      </c>
      <c r="M19" s="313"/>
      <c r="N19" s="331">
        <v>12</v>
      </c>
      <c r="O19" s="324">
        <f>F374</f>
        <v>99.097700000000003</v>
      </c>
      <c r="P19" s="325">
        <f>I374</f>
        <v>108.8978</v>
      </c>
      <c r="Q19" s="313"/>
      <c r="R19" s="313"/>
    </row>
    <row r="20" spans="2:18" ht="21" x14ac:dyDescent="0.35">
      <c r="B20" s="47" t="s">
        <v>114</v>
      </c>
      <c r="C20" s="54" t="s">
        <v>35</v>
      </c>
      <c r="D20" s="54"/>
      <c r="E20" s="54"/>
      <c r="F20" s="54"/>
      <c r="G20" s="54" t="s">
        <v>35</v>
      </c>
      <c r="H20" s="6"/>
      <c r="I20" s="7"/>
      <c r="M20" s="313"/>
      <c r="N20" s="332">
        <v>13</v>
      </c>
      <c r="O20" s="327">
        <f>F404</f>
        <v>57.386200000000002</v>
      </c>
      <c r="P20" s="354">
        <f>I404</f>
        <v>67.271199999999993</v>
      </c>
      <c r="Q20" s="313"/>
      <c r="R20" s="313"/>
    </row>
    <row r="21" spans="2:18" ht="21" x14ac:dyDescent="0.35">
      <c r="B21" s="8" t="s">
        <v>115</v>
      </c>
      <c r="C21" s="2">
        <v>138.5</v>
      </c>
      <c r="D21" s="2">
        <v>14</v>
      </c>
      <c r="E21" s="2">
        <v>440</v>
      </c>
      <c r="F21" s="2">
        <f>E21*D21</f>
        <v>6160</v>
      </c>
      <c r="G21" s="2">
        <v>138.5</v>
      </c>
      <c r="H21" s="2">
        <v>14</v>
      </c>
      <c r="I21" s="9">
        <f>H21*E21</f>
        <v>6160</v>
      </c>
      <c r="M21" s="313"/>
      <c r="N21" s="320">
        <v>14</v>
      </c>
      <c r="O21" s="333">
        <f>F437</f>
        <v>98.906900000000007</v>
      </c>
      <c r="P21" s="334">
        <f>I437</f>
        <v>110.19770000000003</v>
      </c>
      <c r="Q21" s="313"/>
      <c r="R21" s="313"/>
    </row>
    <row r="22" spans="2:18" ht="21" x14ac:dyDescent="0.35">
      <c r="B22" s="8" t="s">
        <v>10</v>
      </c>
      <c r="C22" s="2">
        <v>18</v>
      </c>
      <c r="D22" s="2">
        <f t="shared" ref="D22:D27" si="4">C22*0.1</f>
        <v>1.8</v>
      </c>
      <c r="E22" s="2">
        <v>62</v>
      </c>
      <c r="F22" s="2">
        <f t="shared" ref="F22:F27" si="5">E22*D22</f>
        <v>111.60000000000001</v>
      </c>
      <c r="G22" s="2">
        <v>18</v>
      </c>
      <c r="H22" s="2">
        <f t="shared" ref="H22:H27" si="6">G22*0.1</f>
        <v>1.8</v>
      </c>
      <c r="I22" s="9">
        <f t="shared" ref="I22:I27" si="7">H22*E22</f>
        <v>111.60000000000001</v>
      </c>
      <c r="M22" s="313"/>
      <c r="N22" s="320">
        <v>15</v>
      </c>
      <c r="O22" s="333">
        <f>F471</f>
        <v>98.309200000000004</v>
      </c>
      <c r="P22" s="335">
        <f>I471</f>
        <v>111.066</v>
      </c>
      <c r="Q22" s="313"/>
      <c r="R22" s="313"/>
    </row>
    <row r="23" spans="2:18" ht="21" x14ac:dyDescent="0.35">
      <c r="B23" s="8" t="s">
        <v>25</v>
      </c>
      <c r="C23" s="2">
        <v>2.7</v>
      </c>
      <c r="D23" s="2">
        <v>0.3</v>
      </c>
      <c r="E23" s="2">
        <v>49</v>
      </c>
      <c r="F23" s="2">
        <f t="shared" si="5"/>
        <v>14.7</v>
      </c>
      <c r="G23" s="2">
        <v>2.7</v>
      </c>
      <c r="H23" s="2">
        <v>0.3</v>
      </c>
      <c r="I23" s="9">
        <f t="shared" si="7"/>
        <v>14.7</v>
      </c>
      <c r="M23" s="313"/>
      <c r="N23" s="320">
        <v>16</v>
      </c>
      <c r="O23" s="333">
        <f>F499</f>
        <v>97.612200000000016</v>
      </c>
      <c r="P23" s="335">
        <f>I499</f>
        <v>110.01</v>
      </c>
      <c r="Q23" s="313"/>
      <c r="R23" s="313"/>
    </row>
    <row r="24" spans="2:18" ht="21" x14ac:dyDescent="0.35">
      <c r="B24" s="8" t="s">
        <v>0</v>
      </c>
      <c r="C24" s="2">
        <v>26</v>
      </c>
      <c r="D24" s="2">
        <f t="shared" si="4"/>
        <v>2.6</v>
      </c>
      <c r="E24" s="2">
        <v>74</v>
      </c>
      <c r="F24" s="2">
        <f t="shared" si="5"/>
        <v>192.4</v>
      </c>
      <c r="G24" s="2">
        <v>26</v>
      </c>
      <c r="H24" s="2">
        <f t="shared" si="6"/>
        <v>2.6</v>
      </c>
      <c r="I24" s="9">
        <f t="shared" si="7"/>
        <v>192.4</v>
      </c>
      <c r="M24" s="313"/>
      <c r="N24" s="320">
        <v>17</v>
      </c>
      <c r="O24" s="333">
        <f>F531</f>
        <v>103.50540000000001</v>
      </c>
      <c r="P24" s="335">
        <f>I531</f>
        <v>116.1104</v>
      </c>
      <c r="Q24" s="313"/>
      <c r="R24" s="313"/>
    </row>
    <row r="25" spans="2:18" ht="21.75" thickBot="1" x14ac:dyDescent="0.4">
      <c r="B25" s="8" t="s">
        <v>67</v>
      </c>
      <c r="C25" s="2">
        <v>3</v>
      </c>
      <c r="D25" s="2">
        <f t="shared" si="4"/>
        <v>0.30000000000000004</v>
      </c>
      <c r="E25" s="2">
        <v>138</v>
      </c>
      <c r="F25" s="2">
        <f t="shared" si="5"/>
        <v>41.400000000000006</v>
      </c>
      <c r="G25" s="2">
        <v>3</v>
      </c>
      <c r="H25" s="2">
        <f t="shared" si="6"/>
        <v>0.30000000000000004</v>
      </c>
      <c r="I25" s="9">
        <f t="shared" si="7"/>
        <v>41.400000000000006</v>
      </c>
      <c r="M25" s="313"/>
      <c r="N25" s="323">
        <v>18</v>
      </c>
      <c r="O25" s="336">
        <f>F555</f>
        <v>88.4375</v>
      </c>
      <c r="P25" s="337">
        <f>I555</f>
        <v>101.1015</v>
      </c>
      <c r="Q25" s="313"/>
      <c r="R25" s="313"/>
    </row>
    <row r="26" spans="2:18" ht="21" x14ac:dyDescent="0.35">
      <c r="B26" s="14" t="s">
        <v>4</v>
      </c>
      <c r="C26" s="4">
        <v>5</v>
      </c>
      <c r="D26" s="2">
        <f t="shared" si="4"/>
        <v>0.5</v>
      </c>
      <c r="E26" s="4">
        <v>620</v>
      </c>
      <c r="F26" s="2">
        <f t="shared" si="5"/>
        <v>310</v>
      </c>
      <c r="G26" s="4">
        <v>5</v>
      </c>
      <c r="H26" s="2">
        <f t="shared" si="6"/>
        <v>0.5</v>
      </c>
      <c r="I26" s="9">
        <f t="shared" si="7"/>
        <v>310</v>
      </c>
      <c r="M26" s="313"/>
      <c r="N26" s="326">
        <v>19</v>
      </c>
      <c r="O26" s="338">
        <f>F583</f>
        <v>109.4836</v>
      </c>
      <c r="P26" s="339">
        <f>I583</f>
        <v>120.6572</v>
      </c>
      <c r="Q26" s="313"/>
      <c r="R26" s="313"/>
    </row>
    <row r="27" spans="2:18" ht="21" x14ac:dyDescent="0.35">
      <c r="B27" s="14" t="s">
        <v>1</v>
      </c>
      <c r="C27" s="4">
        <v>3</v>
      </c>
      <c r="D27" s="2">
        <f t="shared" si="4"/>
        <v>0.30000000000000004</v>
      </c>
      <c r="E27" s="4">
        <v>27</v>
      </c>
      <c r="F27" s="2">
        <f t="shared" si="5"/>
        <v>8.1000000000000014</v>
      </c>
      <c r="G27" s="4">
        <v>3</v>
      </c>
      <c r="H27" s="2">
        <f t="shared" si="6"/>
        <v>0.30000000000000004</v>
      </c>
      <c r="I27" s="9">
        <f t="shared" si="7"/>
        <v>8.1000000000000014</v>
      </c>
      <c r="M27" s="313"/>
      <c r="N27" s="320">
        <v>20</v>
      </c>
      <c r="O27" s="333">
        <f>F610</f>
        <v>66.380500000000012</v>
      </c>
      <c r="P27" s="335">
        <f>I610</f>
        <v>85.854499999999987</v>
      </c>
      <c r="Q27" s="313"/>
      <c r="R27" s="313"/>
    </row>
    <row r="28" spans="2:18" ht="19.5" customHeight="1" x14ac:dyDescent="0.35">
      <c r="B28" s="2"/>
      <c r="C28" s="2"/>
      <c r="D28" s="2"/>
      <c r="E28" s="2"/>
      <c r="F28" s="66">
        <f>SUM(F21:F27)</f>
        <v>6838.2</v>
      </c>
      <c r="G28" s="2"/>
      <c r="H28" s="2"/>
      <c r="I28" s="88">
        <f>SUM(I21:I27)</f>
        <v>6838.2</v>
      </c>
      <c r="M28" s="313"/>
      <c r="N28" s="316">
        <v>21</v>
      </c>
      <c r="O28" s="333">
        <f>F641</f>
        <v>88.317999999999998</v>
      </c>
      <c r="P28" s="335">
        <f>I641</f>
        <v>104.96420000000002</v>
      </c>
      <c r="Q28" s="313"/>
      <c r="R28" s="313"/>
    </row>
    <row r="29" spans="2:18" ht="21.75" thickBot="1" x14ac:dyDescent="0.4">
      <c r="B29" s="3" t="s">
        <v>50</v>
      </c>
      <c r="C29" s="2"/>
      <c r="D29" s="2"/>
      <c r="E29" s="2"/>
      <c r="F29" s="3">
        <f>F28/100</f>
        <v>68.382000000000005</v>
      </c>
      <c r="G29" s="2"/>
      <c r="H29" s="2"/>
      <c r="I29" s="70">
        <f>I28/100</f>
        <v>68.382000000000005</v>
      </c>
      <c r="M29" s="313"/>
      <c r="N29" s="316">
        <v>22</v>
      </c>
      <c r="O29" s="333">
        <f>F675</f>
        <v>63.156450000000007</v>
      </c>
      <c r="P29" s="335">
        <f>I675</f>
        <v>72.97065000000002</v>
      </c>
      <c r="Q29" s="313"/>
      <c r="R29" s="313"/>
    </row>
    <row r="30" spans="2:18" ht="21.75" thickBot="1" x14ac:dyDescent="0.4">
      <c r="B30" s="5" t="s">
        <v>55</v>
      </c>
      <c r="C30" s="37">
        <v>30</v>
      </c>
      <c r="D30" s="6">
        <f>C30*100/1000</f>
        <v>3</v>
      </c>
      <c r="E30" s="6">
        <v>59</v>
      </c>
      <c r="F30" s="37">
        <f>E30*D30/100</f>
        <v>1.77</v>
      </c>
      <c r="G30" s="37">
        <v>50</v>
      </c>
      <c r="H30" s="6">
        <f>G30*100/1000</f>
        <v>5</v>
      </c>
      <c r="I30" s="38">
        <f>H30*E30/100</f>
        <v>2.95</v>
      </c>
      <c r="M30" s="313"/>
      <c r="N30" s="316">
        <v>23</v>
      </c>
      <c r="O30" s="333">
        <f>F709</f>
        <v>119.55760000000002</v>
      </c>
      <c r="P30" s="335">
        <f>I709</f>
        <v>131.57120000000003</v>
      </c>
      <c r="Q30" s="313"/>
      <c r="R30" s="313"/>
    </row>
    <row r="31" spans="2:18" ht="21.75" thickBot="1" x14ac:dyDescent="0.4">
      <c r="B31" s="111" t="s">
        <v>50</v>
      </c>
      <c r="C31" s="65"/>
      <c r="D31" s="65"/>
      <c r="E31" s="65"/>
      <c r="F31" s="112">
        <f>F30+F19+F16+F10+F29</f>
        <v>107.1095</v>
      </c>
      <c r="G31" s="113"/>
      <c r="H31" s="113"/>
      <c r="I31" s="114">
        <f>I30+I29+I19+I16+I10</f>
        <v>119.15600000000001</v>
      </c>
      <c r="M31" s="313"/>
      <c r="N31" s="323">
        <v>24</v>
      </c>
      <c r="O31" s="336">
        <f>F743</f>
        <v>73.537100000000009</v>
      </c>
      <c r="P31" s="340">
        <f>I743</f>
        <v>97.163200000000018</v>
      </c>
      <c r="Q31" s="313"/>
      <c r="R31" s="313"/>
    </row>
    <row r="32" spans="2:18" ht="21.75" thickBot="1" x14ac:dyDescent="0.4">
      <c r="B32" s="17"/>
      <c r="C32" s="357" t="s">
        <v>52</v>
      </c>
      <c r="D32" s="357"/>
      <c r="E32" s="357"/>
      <c r="F32" s="357"/>
      <c r="G32" s="357"/>
      <c r="H32" s="18"/>
      <c r="I32" s="19"/>
      <c r="M32" s="313"/>
      <c r="N32" s="345"/>
      <c r="O32" s="346">
        <v>80</v>
      </c>
      <c r="P32" s="347">
        <f>SUM(P8:P31)/24</f>
        <v>98.158454166666672</v>
      </c>
      <c r="Q32" s="313"/>
      <c r="R32" s="313"/>
    </row>
    <row r="33" spans="2:23" ht="21" x14ac:dyDescent="0.35">
      <c r="B33" s="362" t="s">
        <v>16</v>
      </c>
      <c r="C33" s="363" t="s">
        <v>86</v>
      </c>
      <c r="D33" s="363"/>
      <c r="E33" s="363"/>
      <c r="F33" s="363"/>
      <c r="G33" s="363" t="s">
        <v>85</v>
      </c>
      <c r="H33" s="363"/>
      <c r="I33" s="364"/>
      <c r="M33" s="313"/>
      <c r="N33" s="341"/>
      <c r="O33" s="341"/>
      <c r="P33" s="341"/>
      <c r="Q33" s="313"/>
      <c r="R33" s="313"/>
    </row>
    <row r="34" spans="2:23" ht="32.25" thickBot="1" x14ac:dyDescent="0.4">
      <c r="B34" s="359"/>
      <c r="C34" s="16" t="s">
        <v>73</v>
      </c>
      <c r="D34" s="44" t="s">
        <v>5</v>
      </c>
      <c r="E34" s="44" t="s">
        <v>6</v>
      </c>
      <c r="F34" s="44" t="s">
        <v>13</v>
      </c>
      <c r="G34" s="16" t="s">
        <v>73</v>
      </c>
      <c r="H34" s="44" t="s">
        <v>14</v>
      </c>
      <c r="I34" s="45" t="s">
        <v>13</v>
      </c>
      <c r="M34" s="313"/>
      <c r="N34" s="341"/>
      <c r="O34" s="341"/>
      <c r="P34" s="341"/>
      <c r="Q34" s="341"/>
      <c r="R34" s="313"/>
    </row>
    <row r="35" spans="2:23" ht="21.75" thickBot="1" x14ac:dyDescent="0.4">
      <c r="B35" s="55" t="s">
        <v>192</v>
      </c>
      <c r="C35" s="37">
        <v>60</v>
      </c>
      <c r="D35" s="6">
        <f>C35*100/1000</f>
        <v>6</v>
      </c>
      <c r="E35" s="6">
        <v>170</v>
      </c>
      <c r="F35" s="6">
        <f>E35*D35/100</f>
        <v>10.199999999999999</v>
      </c>
      <c r="G35" s="37">
        <v>100</v>
      </c>
      <c r="H35" s="6">
        <f>G35*100/1000</f>
        <v>10</v>
      </c>
      <c r="I35" s="7">
        <f>H35*E35/100</f>
        <v>17</v>
      </c>
      <c r="M35" s="313"/>
      <c r="N35" s="341"/>
      <c r="O35" s="341"/>
      <c r="P35" s="341"/>
      <c r="Q35" s="341"/>
      <c r="R35" s="313"/>
    </row>
    <row r="36" spans="2:23" ht="21" x14ac:dyDescent="0.35">
      <c r="B36" s="47" t="s">
        <v>80</v>
      </c>
      <c r="C36" s="37">
        <v>200</v>
      </c>
      <c r="D36" s="37"/>
      <c r="E36" s="37"/>
      <c r="F36" s="37"/>
      <c r="G36" s="37">
        <v>250</v>
      </c>
      <c r="H36" s="6"/>
      <c r="I36" s="7"/>
      <c r="M36" s="313"/>
      <c r="N36" s="341"/>
      <c r="O36" s="341"/>
      <c r="P36" s="341"/>
      <c r="Q36" s="341"/>
      <c r="R36" s="313"/>
    </row>
    <row r="37" spans="2:23" ht="18" customHeight="1" x14ac:dyDescent="0.35">
      <c r="B37" s="8" t="s">
        <v>24</v>
      </c>
      <c r="C37" s="2">
        <v>55.3</v>
      </c>
      <c r="D37" s="2">
        <f>C37*0.1</f>
        <v>5.53</v>
      </c>
      <c r="E37" s="2">
        <v>530</v>
      </c>
      <c r="F37" s="2">
        <f>E37*D37</f>
        <v>2930.9</v>
      </c>
      <c r="G37" s="2">
        <v>80</v>
      </c>
      <c r="H37" s="2">
        <f>G37*0.1</f>
        <v>8</v>
      </c>
      <c r="I37" s="9">
        <f>H37*E37</f>
        <v>4240</v>
      </c>
      <c r="M37" s="313"/>
      <c r="N37" s="341"/>
      <c r="O37" s="341"/>
      <c r="P37" s="341"/>
      <c r="Q37" s="341"/>
      <c r="R37" s="313"/>
    </row>
    <row r="38" spans="2:23" ht="21" x14ac:dyDescent="0.35">
      <c r="B38" s="8" t="s">
        <v>67</v>
      </c>
      <c r="C38" s="2">
        <v>10</v>
      </c>
      <c r="D38" s="2">
        <f t="shared" ref="D38:D43" si="8">C38*0.1</f>
        <v>1</v>
      </c>
      <c r="E38" s="2">
        <v>138</v>
      </c>
      <c r="F38" s="2">
        <f t="shared" ref="F38:F43" si="9">E38*D38</f>
        <v>138</v>
      </c>
      <c r="G38" s="2">
        <v>16</v>
      </c>
      <c r="H38" s="2">
        <f t="shared" ref="H38:H43" si="10">G38*0.1</f>
        <v>1.6</v>
      </c>
      <c r="I38" s="9">
        <f t="shared" ref="I38:I43" si="11">H38*E38</f>
        <v>220.8</v>
      </c>
      <c r="M38" s="313"/>
      <c r="N38" s="203"/>
      <c r="O38" s="203"/>
      <c r="P38" s="203"/>
      <c r="Q38" s="341"/>
      <c r="R38" s="313"/>
    </row>
    <row r="39" spans="2:23" x14ac:dyDescent="0.25">
      <c r="B39" s="8" t="s">
        <v>3</v>
      </c>
      <c r="C39" s="2">
        <v>56.1</v>
      </c>
      <c r="D39" s="2">
        <f t="shared" si="8"/>
        <v>5.61</v>
      </c>
      <c r="E39" s="2">
        <v>102</v>
      </c>
      <c r="F39" s="2">
        <f t="shared" si="9"/>
        <v>572.22</v>
      </c>
      <c r="G39" s="2">
        <v>64</v>
      </c>
      <c r="H39" s="2">
        <f t="shared" si="10"/>
        <v>6.4</v>
      </c>
      <c r="I39" s="9">
        <f t="shared" si="11"/>
        <v>652.80000000000007</v>
      </c>
      <c r="Q39" s="203"/>
    </row>
    <row r="40" spans="2:23" ht="30.75" customHeight="1" x14ac:dyDescent="0.25">
      <c r="B40" s="8" t="s">
        <v>25</v>
      </c>
      <c r="C40" s="2">
        <v>12.5</v>
      </c>
      <c r="D40" s="2">
        <f t="shared" si="8"/>
        <v>1.25</v>
      </c>
      <c r="E40" s="2">
        <v>49</v>
      </c>
      <c r="F40" s="2">
        <f t="shared" si="9"/>
        <v>61.25</v>
      </c>
      <c r="G40" s="2">
        <v>20</v>
      </c>
      <c r="H40" s="2">
        <f t="shared" si="10"/>
        <v>2</v>
      </c>
      <c r="I40" s="9">
        <f t="shared" si="11"/>
        <v>98</v>
      </c>
    </row>
    <row r="41" spans="2:23" x14ac:dyDescent="0.25">
      <c r="B41" s="8" t="s">
        <v>19</v>
      </c>
      <c r="C41" s="2">
        <v>20</v>
      </c>
      <c r="D41" s="2">
        <f t="shared" si="8"/>
        <v>2</v>
      </c>
      <c r="E41" s="2">
        <v>72</v>
      </c>
      <c r="F41" s="2">
        <f t="shared" si="9"/>
        <v>144</v>
      </c>
      <c r="G41" s="2">
        <v>26.6</v>
      </c>
      <c r="H41" s="2">
        <f t="shared" si="10"/>
        <v>2.66</v>
      </c>
      <c r="I41" s="9">
        <f t="shared" si="11"/>
        <v>191.52</v>
      </c>
    </row>
    <row r="42" spans="2:23" x14ac:dyDescent="0.25">
      <c r="B42" s="8" t="s">
        <v>71</v>
      </c>
      <c r="C42" s="2">
        <v>7.5</v>
      </c>
      <c r="D42" s="2">
        <f t="shared" si="8"/>
        <v>0.75</v>
      </c>
      <c r="E42" s="2">
        <v>132</v>
      </c>
      <c r="F42" s="2">
        <f t="shared" si="9"/>
        <v>99</v>
      </c>
      <c r="G42" s="2">
        <v>10</v>
      </c>
      <c r="H42" s="2">
        <f t="shared" si="10"/>
        <v>1</v>
      </c>
      <c r="I42" s="9">
        <f t="shared" si="11"/>
        <v>132</v>
      </c>
    </row>
    <row r="43" spans="2:23" x14ac:dyDescent="0.25">
      <c r="B43" s="8" t="s">
        <v>1</v>
      </c>
      <c r="C43" s="2">
        <v>2</v>
      </c>
      <c r="D43" s="2">
        <f t="shared" si="8"/>
        <v>0.2</v>
      </c>
      <c r="E43" s="2">
        <v>27</v>
      </c>
      <c r="F43" s="2">
        <f t="shared" si="9"/>
        <v>5.4</v>
      </c>
      <c r="G43" s="2">
        <v>3</v>
      </c>
      <c r="H43" s="2">
        <f t="shared" si="10"/>
        <v>0.30000000000000004</v>
      </c>
      <c r="I43" s="9">
        <f t="shared" si="11"/>
        <v>8.1000000000000014</v>
      </c>
    </row>
    <row r="44" spans="2:23" x14ac:dyDescent="0.25">
      <c r="B44" s="8"/>
      <c r="C44" s="2"/>
      <c r="D44" s="2"/>
      <c r="E44" s="2"/>
      <c r="F44" s="2">
        <f>SUM(F37:F43)</f>
        <v>3950.77</v>
      </c>
      <c r="G44" s="2"/>
      <c r="H44" s="2"/>
      <c r="I44" s="9">
        <f>SUM(I37:I43)</f>
        <v>5543.2200000000012</v>
      </c>
    </row>
    <row r="45" spans="2:23" ht="15.75" thickBot="1" x14ac:dyDescent="0.3">
      <c r="B45" s="12"/>
      <c r="C45" s="13"/>
      <c r="D45" s="13"/>
      <c r="E45" s="13"/>
      <c r="F45" s="41">
        <f>F44/100</f>
        <v>39.5077</v>
      </c>
      <c r="G45" s="32"/>
      <c r="H45" s="32"/>
      <c r="I45" s="53">
        <f>I44/100</f>
        <v>55.432200000000009</v>
      </c>
    </row>
    <row r="46" spans="2:23" x14ac:dyDescent="0.25">
      <c r="B46" s="47" t="s">
        <v>38</v>
      </c>
      <c r="C46" s="37">
        <v>200</v>
      </c>
      <c r="D46" s="37"/>
      <c r="E46" s="37"/>
      <c r="F46" s="37"/>
      <c r="G46" s="37">
        <v>200</v>
      </c>
      <c r="H46" s="37"/>
      <c r="I46" s="38"/>
      <c r="N46" s="168"/>
      <c r="O46" s="168"/>
      <c r="P46" s="168"/>
    </row>
    <row r="47" spans="2:23" x14ac:dyDescent="0.25">
      <c r="B47" s="8" t="s">
        <v>41</v>
      </c>
      <c r="C47" s="2">
        <v>20</v>
      </c>
      <c r="D47" s="2">
        <v>2</v>
      </c>
      <c r="E47" s="2">
        <v>450</v>
      </c>
      <c r="F47" s="2">
        <f>E47*D47</f>
        <v>900</v>
      </c>
      <c r="G47" s="2">
        <v>20</v>
      </c>
      <c r="H47" s="2">
        <v>2</v>
      </c>
      <c r="I47" s="9">
        <f>H47*E47</f>
        <v>900</v>
      </c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  <row r="48" spans="2:23" x14ac:dyDescent="0.25">
      <c r="B48" s="8" t="s">
        <v>2</v>
      </c>
      <c r="C48" s="2">
        <v>15</v>
      </c>
      <c r="D48" s="2">
        <f>C48*0.1</f>
        <v>1.5</v>
      </c>
      <c r="E48" s="2">
        <v>85.8</v>
      </c>
      <c r="F48" s="2">
        <f>E48*D48</f>
        <v>128.69999999999999</v>
      </c>
      <c r="G48" s="2">
        <v>15</v>
      </c>
      <c r="H48" s="2">
        <f>G48*0.1</f>
        <v>1.5</v>
      </c>
      <c r="I48" s="9">
        <f>H48*E48</f>
        <v>128.69999999999999</v>
      </c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</row>
    <row r="49" spans="2:23" ht="15.75" thickBot="1" x14ac:dyDescent="0.3">
      <c r="B49" s="14"/>
      <c r="C49" s="4"/>
      <c r="D49" s="4"/>
      <c r="E49" s="4"/>
      <c r="F49" s="4">
        <f>SUM(F47:F48)</f>
        <v>1028.7</v>
      </c>
      <c r="G49" s="4"/>
      <c r="H49" s="4"/>
      <c r="I49" s="15">
        <f>SUM(I47:I48)</f>
        <v>1028.7</v>
      </c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2:23" ht="15.75" thickBot="1" x14ac:dyDescent="0.3">
      <c r="B50" s="96"/>
      <c r="C50" s="49"/>
      <c r="D50" s="49"/>
      <c r="E50" s="49"/>
      <c r="F50" s="50">
        <f>F49/100</f>
        <v>10.287000000000001</v>
      </c>
      <c r="G50" s="50"/>
      <c r="H50" s="50"/>
      <c r="I50" s="52">
        <f>I49/100</f>
        <v>10.287000000000001</v>
      </c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</row>
    <row r="51" spans="2:23" ht="15.75" thickBot="1" x14ac:dyDescent="0.3">
      <c r="B51" s="5" t="s">
        <v>55</v>
      </c>
      <c r="C51" s="37">
        <v>50</v>
      </c>
      <c r="D51" s="6">
        <v>5</v>
      </c>
      <c r="E51" s="6">
        <v>62</v>
      </c>
      <c r="F51" s="37">
        <f>E51*D51/100</f>
        <v>3.1</v>
      </c>
      <c r="G51" s="37">
        <v>50</v>
      </c>
      <c r="H51" s="6">
        <v>5</v>
      </c>
      <c r="I51" s="38">
        <f>H51*E51/100</f>
        <v>3.1</v>
      </c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</row>
    <row r="52" spans="2:23" ht="15.75" thickBot="1" x14ac:dyDescent="0.3">
      <c r="B52" s="34" t="s">
        <v>56</v>
      </c>
      <c r="C52" s="13"/>
      <c r="D52" s="13"/>
      <c r="E52" s="13">
        <v>117</v>
      </c>
      <c r="F52" s="37">
        <f>E52*D52/100</f>
        <v>0</v>
      </c>
      <c r="G52" s="32">
        <v>20</v>
      </c>
      <c r="H52" s="13">
        <v>2</v>
      </c>
      <c r="I52" s="33">
        <f>H52*E52/100</f>
        <v>2.34</v>
      </c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2:23" ht="15.75" thickBot="1" x14ac:dyDescent="0.3">
      <c r="B53" s="21" t="s">
        <v>50</v>
      </c>
      <c r="C53" s="11"/>
      <c r="D53" s="11"/>
      <c r="E53" s="11"/>
      <c r="F53" s="26">
        <f>F52+F51+F50+F45+F35</f>
        <v>63.094700000000003</v>
      </c>
      <c r="G53" s="30"/>
      <c r="H53" s="30"/>
      <c r="I53" s="27">
        <f>I52+I51+I50+I45+I35</f>
        <v>88.159200000000013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2:23" ht="15.75" thickBot="1" x14ac:dyDescent="0.3">
      <c r="B54" s="257"/>
      <c r="C54" s="203"/>
      <c r="D54" s="203"/>
      <c r="E54" s="203"/>
      <c r="F54" s="258"/>
      <c r="G54" s="205"/>
      <c r="H54" s="205"/>
      <c r="I54" s="259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2:23" ht="16.5" thickBot="1" x14ac:dyDescent="0.3">
      <c r="B55" s="17"/>
      <c r="C55" s="357" t="s">
        <v>53</v>
      </c>
      <c r="D55" s="357"/>
      <c r="E55" s="357"/>
      <c r="F55" s="357"/>
      <c r="G55" s="357"/>
      <c r="H55" s="18"/>
      <c r="I55" s="19"/>
      <c r="L55" s="168"/>
      <c r="M55" s="168"/>
      <c r="Q55" s="168"/>
      <c r="R55" s="168"/>
      <c r="S55" s="168"/>
      <c r="T55" s="168"/>
      <c r="U55" s="168"/>
      <c r="V55" s="168"/>
      <c r="W55" s="168"/>
    </row>
    <row r="56" spans="2:23" x14ac:dyDescent="0.25">
      <c r="B56" s="362" t="s">
        <v>16</v>
      </c>
      <c r="C56" s="363" t="s">
        <v>86</v>
      </c>
      <c r="D56" s="363"/>
      <c r="E56" s="363"/>
      <c r="F56" s="363"/>
      <c r="G56" s="363" t="s">
        <v>85</v>
      </c>
      <c r="H56" s="363"/>
      <c r="I56" s="364"/>
    </row>
    <row r="57" spans="2:23" ht="30.75" thickBot="1" x14ac:dyDescent="0.3">
      <c r="B57" s="359"/>
      <c r="C57" s="16" t="s">
        <v>73</v>
      </c>
      <c r="D57" s="44" t="s">
        <v>5</v>
      </c>
      <c r="E57" s="44" t="s">
        <v>6</v>
      </c>
      <c r="F57" s="44" t="s">
        <v>13</v>
      </c>
      <c r="G57" s="16" t="s">
        <v>73</v>
      </c>
      <c r="H57" s="44" t="s">
        <v>14</v>
      </c>
      <c r="I57" s="45" t="s">
        <v>13</v>
      </c>
    </row>
    <row r="58" spans="2:23" x14ac:dyDescent="0.25">
      <c r="B58" s="5" t="s">
        <v>117</v>
      </c>
      <c r="C58" s="37">
        <v>60</v>
      </c>
      <c r="D58" s="6">
        <f>C58*0.1</f>
        <v>6</v>
      </c>
      <c r="E58" s="6">
        <v>170</v>
      </c>
      <c r="F58" s="6">
        <f>E58*D58</f>
        <v>1020</v>
      </c>
      <c r="G58" s="37">
        <v>100</v>
      </c>
      <c r="H58" s="6">
        <f>G58*0.1</f>
        <v>10</v>
      </c>
      <c r="I58" s="7">
        <f>H58*E58</f>
        <v>1700</v>
      </c>
    </row>
    <row r="59" spans="2:23" ht="15.75" thickBot="1" x14ac:dyDescent="0.3">
      <c r="B59" s="252"/>
      <c r="C59" s="150"/>
      <c r="D59" s="151"/>
      <c r="F59" s="151">
        <f>E58*D58/100</f>
        <v>10.199999999999999</v>
      </c>
      <c r="G59" s="150"/>
      <c r="H59" s="151"/>
      <c r="I59" s="152">
        <f>I58/100</f>
        <v>17</v>
      </c>
    </row>
    <row r="60" spans="2:23" x14ac:dyDescent="0.25">
      <c r="B60" s="5" t="s">
        <v>195</v>
      </c>
      <c r="C60" s="37">
        <v>100</v>
      </c>
      <c r="D60" s="37"/>
      <c r="E60" s="37"/>
      <c r="F60" s="37"/>
      <c r="G60" s="37">
        <v>120</v>
      </c>
      <c r="H60" s="6"/>
      <c r="I60" s="7"/>
    </row>
    <row r="61" spans="2:23" x14ac:dyDescent="0.25">
      <c r="B61" s="8" t="s">
        <v>24</v>
      </c>
      <c r="C61" s="2">
        <v>40</v>
      </c>
      <c r="D61" s="2">
        <f>C61*0.1</f>
        <v>4</v>
      </c>
      <c r="E61" s="2">
        <v>530</v>
      </c>
      <c r="F61" s="2">
        <f t="shared" ref="F61:F67" si="12">E61*D61</f>
        <v>2120</v>
      </c>
      <c r="G61" s="2">
        <v>48</v>
      </c>
      <c r="H61" s="2">
        <f>G61*0.1</f>
        <v>4.8000000000000007</v>
      </c>
      <c r="I61" s="9">
        <f t="shared" ref="I61:I67" si="13">H61*E61</f>
        <v>2544.0000000000005</v>
      </c>
    </row>
    <row r="62" spans="2:23" x14ac:dyDescent="0.25">
      <c r="B62" s="8" t="s">
        <v>17</v>
      </c>
      <c r="C62" s="2">
        <v>97.5</v>
      </c>
      <c r="D62" s="2">
        <f t="shared" ref="D62:D67" si="14">C62*0.1</f>
        <v>9.75</v>
      </c>
      <c r="E62" s="2">
        <v>69</v>
      </c>
      <c r="F62" s="2">
        <f t="shared" si="12"/>
        <v>672.75</v>
      </c>
      <c r="G62" s="2">
        <v>117</v>
      </c>
      <c r="H62" s="2">
        <f t="shared" ref="H62:H67" si="15">G62*0.1</f>
        <v>11.700000000000001</v>
      </c>
      <c r="I62" s="9">
        <f t="shared" si="13"/>
        <v>807.30000000000007</v>
      </c>
    </row>
    <row r="63" spans="2:23" x14ac:dyDescent="0.25">
      <c r="B63" s="8" t="s">
        <v>67</v>
      </c>
      <c r="C63" s="2">
        <v>3</v>
      </c>
      <c r="D63" s="2">
        <f t="shared" si="14"/>
        <v>0.30000000000000004</v>
      </c>
      <c r="E63" s="2">
        <v>138</v>
      </c>
      <c r="F63" s="2">
        <f t="shared" si="12"/>
        <v>41.400000000000006</v>
      </c>
      <c r="G63" s="2">
        <v>3</v>
      </c>
      <c r="H63" s="2">
        <f t="shared" si="15"/>
        <v>0.30000000000000004</v>
      </c>
      <c r="I63" s="9">
        <f t="shared" si="13"/>
        <v>41.400000000000006</v>
      </c>
    </row>
    <row r="64" spans="2:23" x14ac:dyDescent="0.25">
      <c r="B64" s="8" t="s">
        <v>19</v>
      </c>
      <c r="C64" s="2">
        <v>6</v>
      </c>
      <c r="D64" s="2">
        <f t="shared" si="14"/>
        <v>0.60000000000000009</v>
      </c>
      <c r="E64" s="2">
        <v>72</v>
      </c>
      <c r="F64" s="2">
        <f t="shared" si="12"/>
        <v>43.2</v>
      </c>
      <c r="G64" s="2">
        <v>7</v>
      </c>
      <c r="H64" s="2">
        <f t="shared" si="15"/>
        <v>0.70000000000000007</v>
      </c>
      <c r="I64" s="9">
        <f t="shared" si="13"/>
        <v>50.400000000000006</v>
      </c>
    </row>
    <row r="65" spans="2:18" x14ac:dyDescent="0.25">
      <c r="B65" s="8" t="s">
        <v>25</v>
      </c>
      <c r="C65" s="2">
        <v>5</v>
      </c>
      <c r="D65" s="2">
        <f t="shared" si="14"/>
        <v>0.5</v>
      </c>
      <c r="E65" s="2">
        <v>49</v>
      </c>
      <c r="F65" s="2">
        <f t="shared" si="12"/>
        <v>24.5</v>
      </c>
      <c r="G65" s="2">
        <v>6</v>
      </c>
      <c r="H65" s="2">
        <f t="shared" si="15"/>
        <v>0.60000000000000009</v>
      </c>
      <c r="I65" s="9">
        <f t="shared" si="13"/>
        <v>29.400000000000006</v>
      </c>
    </row>
    <row r="66" spans="2:18" x14ac:dyDescent="0.25">
      <c r="B66" s="8" t="s">
        <v>157</v>
      </c>
      <c r="C66" s="2">
        <v>2</v>
      </c>
      <c r="D66" s="2">
        <f t="shared" si="14"/>
        <v>0.2</v>
      </c>
      <c r="E66" s="2">
        <v>132</v>
      </c>
      <c r="F66" s="2">
        <f t="shared" si="12"/>
        <v>26.400000000000002</v>
      </c>
      <c r="G66" s="2">
        <v>2</v>
      </c>
      <c r="H66" s="2">
        <f t="shared" si="15"/>
        <v>0.2</v>
      </c>
      <c r="I66" s="9">
        <f t="shared" si="13"/>
        <v>26.400000000000002</v>
      </c>
    </row>
    <row r="67" spans="2:18" x14ac:dyDescent="0.25">
      <c r="B67" s="8" t="s">
        <v>1</v>
      </c>
      <c r="C67" s="2">
        <v>1</v>
      </c>
      <c r="D67" s="2">
        <f t="shared" si="14"/>
        <v>0.1</v>
      </c>
      <c r="E67" s="2">
        <v>27</v>
      </c>
      <c r="F67" s="2">
        <f t="shared" si="12"/>
        <v>2.7</v>
      </c>
      <c r="G67" s="2">
        <v>1</v>
      </c>
      <c r="H67" s="2">
        <f t="shared" si="15"/>
        <v>0.1</v>
      </c>
      <c r="I67" s="9">
        <f t="shared" si="13"/>
        <v>2.7</v>
      </c>
    </row>
    <row r="68" spans="2:18" ht="15.75" thickBot="1" x14ac:dyDescent="0.3">
      <c r="B68" s="14"/>
      <c r="C68" s="4"/>
      <c r="D68" s="4"/>
      <c r="E68" s="4"/>
      <c r="F68" s="4">
        <f>SUM(F61:F67)</f>
        <v>2930.95</v>
      </c>
      <c r="G68" s="4"/>
      <c r="H68" s="4"/>
      <c r="I68" s="15">
        <f>SUM(I61:I67)</f>
        <v>3501.6000000000008</v>
      </c>
      <c r="N68" s="171"/>
      <c r="O68" s="171"/>
      <c r="P68" s="171"/>
    </row>
    <row r="69" spans="2:18" ht="15.75" thickBot="1" x14ac:dyDescent="0.3">
      <c r="B69" s="51"/>
      <c r="C69" s="50"/>
      <c r="D69" s="50"/>
      <c r="E69" s="50"/>
      <c r="F69" s="50">
        <f>F68/100</f>
        <v>29.3095</v>
      </c>
      <c r="G69" s="50"/>
      <c r="H69" s="50"/>
      <c r="I69" s="52">
        <f>I68/100</f>
        <v>35.016000000000005</v>
      </c>
      <c r="J69" s="171"/>
      <c r="K69" s="171"/>
      <c r="L69" s="171"/>
      <c r="M69" s="171"/>
      <c r="N69" s="171"/>
      <c r="O69" s="171"/>
      <c r="P69" s="171"/>
      <c r="Q69" s="171"/>
      <c r="R69" s="171"/>
    </row>
    <row r="70" spans="2:18" x14ac:dyDescent="0.25">
      <c r="B70" s="47" t="s">
        <v>78</v>
      </c>
      <c r="C70" s="37">
        <v>150</v>
      </c>
      <c r="D70" s="37"/>
      <c r="E70" s="37"/>
      <c r="F70" s="37"/>
      <c r="G70" s="37">
        <v>180</v>
      </c>
      <c r="H70" s="6"/>
      <c r="I70" s="7"/>
      <c r="J70" s="171"/>
      <c r="K70" s="171"/>
      <c r="L70" s="171"/>
      <c r="M70" s="171"/>
      <c r="N70" s="171"/>
      <c r="O70" s="171"/>
      <c r="P70" s="171"/>
      <c r="Q70" s="171"/>
      <c r="R70" s="171"/>
    </row>
    <row r="71" spans="2:18" x14ac:dyDescent="0.25">
      <c r="B71" s="8" t="s">
        <v>18</v>
      </c>
      <c r="C71" s="2">
        <v>214</v>
      </c>
      <c r="D71" s="2">
        <f>C71*0.1</f>
        <v>21.400000000000002</v>
      </c>
      <c r="E71" s="2">
        <v>49</v>
      </c>
      <c r="F71" s="2">
        <f>E71*D71</f>
        <v>1048.6000000000001</v>
      </c>
      <c r="G71" s="2">
        <v>257</v>
      </c>
      <c r="H71" s="2">
        <f>G71*0.1</f>
        <v>25.700000000000003</v>
      </c>
      <c r="I71" s="9">
        <f>H71*E71</f>
        <v>1259.3000000000002</v>
      </c>
      <c r="J71" s="171"/>
      <c r="K71" s="171"/>
      <c r="L71" s="171"/>
      <c r="M71" s="171"/>
      <c r="N71" s="171"/>
      <c r="O71" s="171"/>
      <c r="P71" s="171"/>
      <c r="Q71" s="171"/>
      <c r="R71" s="171"/>
    </row>
    <row r="72" spans="2:18" x14ac:dyDescent="0.25">
      <c r="B72" s="8" t="s">
        <v>1</v>
      </c>
      <c r="C72" s="2">
        <v>3</v>
      </c>
      <c r="D72" s="2">
        <f t="shared" ref="D72:D74" si="16">C72*0.1</f>
        <v>0.30000000000000004</v>
      </c>
      <c r="E72" s="2">
        <v>27</v>
      </c>
      <c r="F72" s="2">
        <f t="shared" ref="F72:F74" si="17">E72*D72</f>
        <v>8.1000000000000014</v>
      </c>
      <c r="G72" s="2">
        <v>3</v>
      </c>
      <c r="H72" s="2">
        <f t="shared" ref="H72:H74" si="18">G72*0.1</f>
        <v>0.30000000000000004</v>
      </c>
      <c r="I72" s="9">
        <f t="shared" ref="I72:I74" si="19">H72*E72</f>
        <v>8.1000000000000014</v>
      </c>
      <c r="J72" s="171"/>
      <c r="K72" s="171"/>
      <c r="L72" s="171"/>
      <c r="M72" s="171"/>
      <c r="N72" s="171"/>
      <c r="O72" s="171"/>
      <c r="P72" s="171"/>
      <c r="Q72" s="171"/>
      <c r="R72" s="171"/>
    </row>
    <row r="73" spans="2:18" x14ac:dyDescent="0.25">
      <c r="B73" s="8" t="s">
        <v>68</v>
      </c>
      <c r="C73" s="2">
        <v>5.3</v>
      </c>
      <c r="D73" s="2">
        <f t="shared" si="16"/>
        <v>0.53</v>
      </c>
      <c r="E73" s="2">
        <v>620</v>
      </c>
      <c r="F73" s="2">
        <f t="shared" si="17"/>
        <v>328.6</v>
      </c>
      <c r="G73" s="2">
        <v>6.4</v>
      </c>
      <c r="H73" s="2">
        <f t="shared" si="18"/>
        <v>0.64000000000000012</v>
      </c>
      <c r="I73" s="9">
        <f t="shared" si="19"/>
        <v>396.80000000000007</v>
      </c>
      <c r="J73" s="171"/>
      <c r="K73" s="171"/>
      <c r="L73" s="171"/>
      <c r="M73" s="171"/>
      <c r="N73" s="171"/>
      <c r="O73" s="171"/>
      <c r="P73" s="171"/>
      <c r="Q73" s="171"/>
      <c r="R73" s="171"/>
    </row>
    <row r="74" spans="2:18" x14ac:dyDescent="0.25">
      <c r="B74" s="8" t="s">
        <v>77</v>
      </c>
      <c r="C74" s="2">
        <v>23.7</v>
      </c>
      <c r="D74" s="2">
        <f t="shared" si="16"/>
        <v>2.37</v>
      </c>
      <c r="E74" s="2">
        <v>74</v>
      </c>
      <c r="F74" s="2">
        <f t="shared" si="17"/>
        <v>175.38</v>
      </c>
      <c r="G74" s="2">
        <v>28.4</v>
      </c>
      <c r="H74" s="2">
        <f t="shared" si="18"/>
        <v>2.84</v>
      </c>
      <c r="I74" s="9">
        <f t="shared" si="19"/>
        <v>210.16</v>
      </c>
      <c r="J74" s="171"/>
      <c r="K74" s="171"/>
      <c r="L74" s="171"/>
      <c r="M74" s="171"/>
      <c r="N74" s="171"/>
      <c r="O74" s="171"/>
      <c r="P74" s="171"/>
      <c r="Q74" s="171"/>
      <c r="R74" s="171"/>
    </row>
    <row r="75" spans="2:18" x14ac:dyDescent="0.25">
      <c r="B75" s="8"/>
      <c r="C75" s="2"/>
      <c r="D75" s="2"/>
      <c r="E75" s="2"/>
      <c r="F75" s="2">
        <f>SUM(F71:F74)</f>
        <v>1560.6800000000003</v>
      </c>
      <c r="G75" s="2"/>
      <c r="H75" s="2"/>
      <c r="I75" s="9">
        <f>SUM(I71:I74)</f>
        <v>1874.3600000000004</v>
      </c>
      <c r="J75" s="171"/>
      <c r="K75" s="171"/>
      <c r="L75" s="171"/>
      <c r="M75" s="171"/>
      <c r="N75" s="171"/>
      <c r="O75" s="171"/>
      <c r="P75" s="171"/>
      <c r="Q75" s="171"/>
      <c r="R75" s="171"/>
    </row>
    <row r="76" spans="2:18" ht="15.75" thickBot="1" x14ac:dyDescent="0.3">
      <c r="B76" s="12"/>
      <c r="C76" s="13"/>
      <c r="D76" s="13"/>
      <c r="E76" s="13"/>
      <c r="F76" s="41">
        <f>F75/100</f>
        <v>15.606800000000003</v>
      </c>
      <c r="G76" s="13"/>
      <c r="H76" s="13"/>
      <c r="I76" s="53">
        <f>I75/100</f>
        <v>18.743600000000004</v>
      </c>
      <c r="J76" s="171"/>
      <c r="K76" s="171"/>
      <c r="L76" s="171"/>
      <c r="M76" s="171"/>
      <c r="N76" s="171"/>
      <c r="O76" s="171"/>
      <c r="P76" s="171"/>
      <c r="Q76" s="171"/>
      <c r="R76" s="171"/>
    </row>
    <row r="77" spans="2:18" x14ac:dyDescent="0.25">
      <c r="B77" s="47" t="s">
        <v>119</v>
      </c>
      <c r="C77" s="37">
        <v>200</v>
      </c>
      <c r="D77" s="37"/>
      <c r="E77" s="37"/>
      <c r="F77" s="37"/>
      <c r="G77" s="37">
        <v>200</v>
      </c>
      <c r="H77" s="6"/>
      <c r="I77" s="7"/>
      <c r="J77" s="171"/>
      <c r="K77" s="171"/>
      <c r="L77" s="171"/>
      <c r="M77" s="171"/>
      <c r="N77" s="171"/>
      <c r="O77" s="171"/>
      <c r="P77" s="171"/>
      <c r="Q77" s="171"/>
      <c r="R77" s="171"/>
    </row>
    <row r="78" spans="2:18" x14ac:dyDescent="0.25">
      <c r="B78" s="8" t="s">
        <v>140</v>
      </c>
      <c r="C78" s="2">
        <v>20</v>
      </c>
      <c r="D78" s="2">
        <v>2</v>
      </c>
      <c r="E78" s="2">
        <v>195</v>
      </c>
      <c r="F78" s="2">
        <f>E78*D78</f>
        <v>390</v>
      </c>
      <c r="G78" s="2">
        <v>20</v>
      </c>
      <c r="H78" s="2">
        <v>2</v>
      </c>
      <c r="I78" s="9">
        <f>H78*E78</f>
        <v>390</v>
      </c>
      <c r="J78" s="171"/>
      <c r="K78" s="171"/>
      <c r="L78" s="171"/>
      <c r="M78" s="171"/>
      <c r="N78" s="171"/>
      <c r="O78" s="171"/>
      <c r="P78" s="171"/>
      <c r="Q78" s="171"/>
      <c r="R78" s="171"/>
    </row>
    <row r="79" spans="2:18" x14ac:dyDescent="0.25">
      <c r="B79" s="8" t="s">
        <v>2</v>
      </c>
      <c r="C79" s="2">
        <v>15</v>
      </c>
      <c r="D79" s="2">
        <f>C79*0.1</f>
        <v>1.5</v>
      </c>
      <c r="E79" s="2">
        <v>85.8</v>
      </c>
      <c r="F79" s="2">
        <f>E79*D79</f>
        <v>128.69999999999999</v>
      </c>
      <c r="G79" s="2">
        <v>15</v>
      </c>
      <c r="H79" s="2">
        <f>G79*0.1</f>
        <v>1.5</v>
      </c>
      <c r="I79" s="9">
        <f>H79*E79</f>
        <v>128.69999999999999</v>
      </c>
      <c r="J79" s="171"/>
      <c r="K79" s="171"/>
      <c r="L79" s="171"/>
      <c r="M79" s="171"/>
      <c r="N79" s="171"/>
      <c r="O79" s="171"/>
      <c r="P79" s="171"/>
      <c r="Q79" s="171"/>
      <c r="R79" s="171"/>
    </row>
    <row r="80" spans="2:18" ht="15.75" thickBot="1" x14ac:dyDescent="0.3">
      <c r="B80" s="12"/>
      <c r="C80" s="13"/>
      <c r="D80" s="13"/>
      <c r="E80" s="13"/>
      <c r="F80" s="32">
        <f>SUM(F78:F79)</f>
        <v>518.70000000000005</v>
      </c>
      <c r="G80" s="13"/>
      <c r="H80" s="13"/>
      <c r="I80" s="33">
        <f>SUM(I78:I79)</f>
        <v>518.70000000000005</v>
      </c>
      <c r="J80" s="171"/>
      <c r="K80" s="171"/>
      <c r="L80" s="171"/>
      <c r="M80" s="171"/>
      <c r="N80" s="171"/>
      <c r="O80" s="171"/>
      <c r="P80" s="171"/>
      <c r="Q80" s="171"/>
      <c r="R80" s="171"/>
    </row>
    <row r="81" spans="2:18" ht="15.75" thickBot="1" x14ac:dyDescent="0.3">
      <c r="B81" s="115"/>
      <c r="C81" s="74"/>
      <c r="D81" s="74"/>
      <c r="E81" s="74"/>
      <c r="F81" s="75">
        <f>F80/100</f>
        <v>5.1870000000000003</v>
      </c>
      <c r="G81" s="74"/>
      <c r="H81" s="74"/>
      <c r="I81" s="116">
        <f>I80/100</f>
        <v>5.1870000000000003</v>
      </c>
      <c r="J81" s="171"/>
      <c r="K81" s="171"/>
      <c r="L81" s="171"/>
      <c r="M81" s="171"/>
      <c r="Q81" s="171"/>
      <c r="R81" s="171"/>
    </row>
    <row r="82" spans="2:18" ht="15.75" thickBot="1" x14ac:dyDescent="0.3">
      <c r="B82" s="5" t="s">
        <v>55</v>
      </c>
      <c r="C82" s="37">
        <v>50</v>
      </c>
      <c r="D82" s="6">
        <f>C82*100/1000</f>
        <v>5</v>
      </c>
      <c r="E82" s="6">
        <v>62</v>
      </c>
      <c r="F82" s="37">
        <f>E82*D82/100</f>
        <v>3.1</v>
      </c>
      <c r="G82" s="37">
        <v>50</v>
      </c>
      <c r="H82" s="6">
        <v>5</v>
      </c>
      <c r="I82" s="38">
        <f>H82*E82/100</f>
        <v>3.1</v>
      </c>
      <c r="N82" s="168"/>
      <c r="O82" s="168"/>
      <c r="P82" s="168"/>
    </row>
    <row r="83" spans="2:18" ht="15.75" thickBot="1" x14ac:dyDescent="0.3">
      <c r="B83" s="23" t="s">
        <v>56</v>
      </c>
      <c r="C83" s="4"/>
      <c r="D83" s="83">
        <f>C83*100/1000</f>
        <v>0</v>
      </c>
      <c r="E83" s="4">
        <v>117</v>
      </c>
      <c r="F83" s="4">
        <f>D83*E83/100</f>
        <v>0</v>
      </c>
      <c r="G83" s="22">
        <v>20</v>
      </c>
      <c r="H83" s="4">
        <v>2</v>
      </c>
      <c r="I83" s="24">
        <f>H83*E83/100</f>
        <v>2.34</v>
      </c>
      <c r="J83" s="168"/>
      <c r="K83" s="168"/>
      <c r="L83" s="168"/>
      <c r="M83" s="168"/>
      <c r="N83" s="168"/>
      <c r="O83" s="168"/>
      <c r="P83" s="168"/>
    </row>
    <row r="84" spans="2:18" ht="15.75" thickBot="1" x14ac:dyDescent="0.3">
      <c r="B84" s="111" t="s">
        <v>50</v>
      </c>
      <c r="C84" s="65"/>
      <c r="D84" s="65"/>
      <c r="E84" s="65"/>
      <c r="F84" s="260">
        <v>79.92</v>
      </c>
      <c r="G84" s="261"/>
      <c r="H84" s="261"/>
      <c r="I84" s="262">
        <f>I83+I82+I81+I76+I69+I59</f>
        <v>81.386600000000016</v>
      </c>
      <c r="J84" s="168"/>
      <c r="K84" s="168"/>
      <c r="L84" s="168"/>
      <c r="M84" s="168"/>
      <c r="N84" s="168"/>
      <c r="O84" s="168"/>
      <c r="P84" s="168"/>
    </row>
    <row r="85" spans="2:18" ht="15.75" x14ac:dyDescent="0.25">
      <c r="B85" s="370" t="s">
        <v>54</v>
      </c>
      <c r="C85" s="371"/>
      <c r="D85" s="371"/>
      <c r="E85" s="371"/>
      <c r="F85" s="371"/>
      <c r="G85" s="371"/>
      <c r="H85" s="371"/>
      <c r="I85" s="372"/>
      <c r="J85" s="168"/>
      <c r="K85" s="168"/>
      <c r="L85" s="168"/>
      <c r="M85" s="168"/>
      <c r="N85" s="168"/>
      <c r="O85" s="168"/>
      <c r="P85" s="168"/>
    </row>
    <row r="86" spans="2:18" x14ac:dyDescent="0.25">
      <c r="B86" s="358" t="s">
        <v>16</v>
      </c>
      <c r="C86" s="360" t="s">
        <v>86</v>
      </c>
      <c r="D86" s="360"/>
      <c r="E86" s="360"/>
      <c r="F86" s="360"/>
      <c r="G86" s="360" t="s">
        <v>85</v>
      </c>
      <c r="H86" s="360"/>
      <c r="I86" s="361"/>
      <c r="J86" s="168"/>
      <c r="K86" s="168"/>
      <c r="L86" s="168"/>
      <c r="M86" s="168"/>
      <c r="N86" s="168"/>
      <c r="O86" s="168"/>
      <c r="P86" s="168"/>
    </row>
    <row r="87" spans="2:18" ht="30.75" thickBot="1" x14ac:dyDescent="0.3">
      <c r="B87" s="359"/>
      <c r="C87" s="16" t="s">
        <v>73</v>
      </c>
      <c r="D87" s="44" t="s">
        <v>5</v>
      </c>
      <c r="E87" s="44" t="s">
        <v>6</v>
      </c>
      <c r="F87" s="44" t="s">
        <v>13</v>
      </c>
      <c r="G87" s="16" t="s">
        <v>73</v>
      </c>
      <c r="H87" s="44" t="s">
        <v>14</v>
      </c>
      <c r="I87" s="45" t="s">
        <v>13</v>
      </c>
      <c r="J87" s="168"/>
      <c r="K87" s="168"/>
      <c r="L87" s="168"/>
      <c r="M87" s="168"/>
      <c r="N87" s="168"/>
      <c r="O87" s="168"/>
      <c r="P87" s="168"/>
    </row>
    <row r="88" spans="2:18" x14ac:dyDescent="0.25">
      <c r="B88" s="5" t="s">
        <v>33</v>
      </c>
      <c r="C88" s="37">
        <v>60</v>
      </c>
      <c r="D88" s="37"/>
      <c r="E88" s="37"/>
      <c r="F88" s="37"/>
      <c r="G88" s="37">
        <v>100</v>
      </c>
      <c r="H88" s="6"/>
      <c r="I88" s="7"/>
      <c r="J88" s="168"/>
      <c r="K88" s="168"/>
      <c r="L88" s="168"/>
      <c r="M88" s="168"/>
      <c r="N88" s="168"/>
      <c r="O88" s="168"/>
      <c r="P88" s="168"/>
    </row>
    <row r="89" spans="2:18" x14ac:dyDescent="0.25">
      <c r="B89" s="8" t="s">
        <v>20</v>
      </c>
      <c r="C89" s="2">
        <v>98</v>
      </c>
      <c r="D89" s="2">
        <f>C89*0.1</f>
        <v>9.8000000000000007</v>
      </c>
      <c r="E89" s="2">
        <v>69</v>
      </c>
      <c r="F89" s="2">
        <f>E89*D89</f>
        <v>676.2</v>
      </c>
      <c r="G89" s="2">
        <v>163.80000000000001</v>
      </c>
      <c r="H89" s="2">
        <f>G89*0.1</f>
        <v>16.380000000000003</v>
      </c>
      <c r="I89" s="9">
        <f>H89*E89</f>
        <v>1130.2200000000003</v>
      </c>
      <c r="J89" s="168"/>
      <c r="K89" s="168"/>
      <c r="L89" s="168"/>
      <c r="M89" s="168"/>
      <c r="N89" s="168"/>
      <c r="O89" s="168"/>
      <c r="P89" s="168"/>
    </row>
    <row r="90" spans="2:18" x14ac:dyDescent="0.25">
      <c r="B90" s="8" t="s">
        <v>25</v>
      </c>
      <c r="C90" s="2">
        <v>2.5</v>
      </c>
      <c r="D90" s="2">
        <f t="shared" ref="D90:D92" si="20">C90*0.1</f>
        <v>0.25</v>
      </c>
      <c r="E90" s="2">
        <v>49</v>
      </c>
      <c r="F90" s="2">
        <f t="shared" ref="F90:F92" si="21">E90*D90</f>
        <v>12.25</v>
      </c>
      <c r="G90" s="2">
        <v>2.5</v>
      </c>
      <c r="H90" s="2">
        <f t="shared" ref="H90:H92" si="22">G90*0.1</f>
        <v>0.25</v>
      </c>
      <c r="I90" s="9">
        <f t="shared" ref="I90:I92" si="23">H90*E90</f>
        <v>12.25</v>
      </c>
      <c r="J90" s="168"/>
      <c r="K90" s="168"/>
      <c r="L90" s="168"/>
      <c r="M90" s="168"/>
      <c r="N90" s="168"/>
      <c r="O90" s="168"/>
      <c r="P90" s="168"/>
    </row>
    <row r="91" spans="2:18" x14ac:dyDescent="0.25">
      <c r="B91" s="8" t="s">
        <v>67</v>
      </c>
      <c r="C91" s="2">
        <v>3</v>
      </c>
      <c r="D91" s="2">
        <f t="shared" si="20"/>
        <v>0.30000000000000004</v>
      </c>
      <c r="E91" s="2">
        <v>138</v>
      </c>
      <c r="F91" s="2">
        <f t="shared" si="21"/>
        <v>41.400000000000006</v>
      </c>
      <c r="G91" s="2">
        <v>4</v>
      </c>
      <c r="H91" s="2">
        <f t="shared" si="22"/>
        <v>0.4</v>
      </c>
      <c r="I91" s="9">
        <f t="shared" si="23"/>
        <v>55.2</v>
      </c>
      <c r="J91" s="168"/>
      <c r="K91" s="168"/>
      <c r="L91" s="168"/>
      <c r="M91" s="168"/>
      <c r="N91" s="168"/>
      <c r="O91" s="168"/>
      <c r="P91" s="168"/>
    </row>
    <row r="92" spans="2:18" x14ac:dyDescent="0.25">
      <c r="B92" s="8" t="s">
        <v>1</v>
      </c>
      <c r="C92" s="2">
        <v>2</v>
      </c>
      <c r="D92" s="2">
        <f t="shared" si="20"/>
        <v>0.2</v>
      </c>
      <c r="E92" s="2">
        <v>27</v>
      </c>
      <c r="F92" s="2">
        <f t="shared" si="21"/>
        <v>5.4</v>
      </c>
      <c r="G92" s="2">
        <v>2</v>
      </c>
      <c r="H92" s="2">
        <f t="shared" si="22"/>
        <v>0.2</v>
      </c>
      <c r="I92" s="9">
        <f t="shared" si="23"/>
        <v>5.4</v>
      </c>
      <c r="J92" s="168"/>
      <c r="K92" s="168"/>
      <c r="L92" s="168"/>
      <c r="M92" s="168"/>
      <c r="N92" s="168"/>
      <c r="O92" s="168"/>
      <c r="P92" s="168"/>
    </row>
    <row r="93" spans="2:18" ht="15.75" thickBot="1" x14ac:dyDescent="0.3">
      <c r="B93" s="12"/>
      <c r="C93" s="13"/>
      <c r="D93" s="13"/>
      <c r="E93" s="13"/>
      <c r="F93" s="32">
        <f>SUM(F89:F92)</f>
        <v>735.25</v>
      </c>
      <c r="G93" s="13"/>
      <c r="H93" s="13"/>
      <c r="I93" s="33">
        <f>SUM(I89:I92)</f>
        <v>1203.0700000000004</v>
      </c>
      <c r="J93" s="168"/>
      <c r="K93" s="168"/>
      <c r="L93" s="168"/>
      <c r="M93" s="168"/>
      <c r="N93" s="168"/>
      <c r="O93" s="168"/>
      <c r="P93" s="168"/>
    </row>
    <row r="94" spans="2:18" ht="15.75" thickBot="1" x14ac:dyDescent="0.3">
      <c r="B94" s="12"/>
      <c r="C94" s="13"/>
      <c r="D94" s="13"/>
      <c r="E94" s="13"/>
      <c r="F94" s="32">
        <f>F93/100</f>
        <v>7.3525</v>
      </c>
      <c r="G94" s="13"/>
      <c r="H94" s="13"/>
      <c r="I94" s="33">
        <f>I93/100</f>
        <v>12.030700000000003</v>
      </c>
      <c r="J94" s="168"/>
      <c r="K94" s="168"/>
      <c r="L94" s="168"/>
      <c r="M94" s="168"/>
      <c r="N94" s="168"/>
      <c r="O94" s="168"/>
      <c r="P94" s="168"/>
    </row>
    <row r="95" spans="2:18" x14ac:dyDescent="0.25">
      <c r="B95" s="47" t="s">
        <v>118</v>
      </c>
      <c r="C95" s="37">
        <v>100</v>
      </c>
      <c r="D95" s="37"/>
      <c r="E95" s="37"/>
      <c r="F95" s="37"/>
      <c r="G95" s="37">
        <v>120</v>
      </c>
      <c r="H95" s="6"/>
      <c r="I95" s="7"/>
      <c r="J95" s="168"/>
      <c r="K95" s="168"/>
      <c r="L95" s="168"/>
      <c r="M95" s="168"/>
      <c r="N95" s="168"/>
      <c r="O95" s="168"/>
      <c r="P95" s="168"/>
    </row>
    <row r="96" spans="2:18" x14ac:dyDescent="0.25">
      <c r="B96" s="8" t="s">
        <v>46</v>
      </c>
      <c r="C96" s="2">
        <v>156</v>
      </c>
      <c r="D96" s="2">
        <f>C96*0.1</f>
        <v>15.600000000000001</v>
      </c>
      <c r="E96" s="2">
        <v>400</v>
      </c>
      <c r="F96" s="2">
        <f>E96*D96</f>
        <v>6240.0000000000009</v>
      </c>
      <c r="G96" s="2">
        <v>195</v>
      </c>
      <c r="H96" s="2">
        <f>G96*0.1</f>
        <v>19.5</v>
      </c>
      <c r="I96" s="9">
        <f>H96*E96</f>
        <v>7800</v>
      </c>
      <c r="J96" s="168"/>
      <c r="K96" s="168"/>
      <c r="L96" s="168"/>
      <c r="M96" s="168"/>
      <c r="N96" s="168"/>
      <c r="O96" s="168"/>
      <c r="P96" s="168"/>
    </row>
    <row r="97" spans="2:17" x14ac:dyDescent="0.25">
      <c r="B97" s="8" t="s">
        <v>19</v>
      </c>
      <c r="C97" s="2">
        <v>21.7</v>
      </c>
      <c r="D97" s="2">
        <f t="shared" ref="D97:D102" si="24">C97*0.1</f>
        <v>2.17</v>
      </c>
      <c r="E97" s="2">
        <v>72</v>
      </c>
      <c r="F97" s="2">
        <f t="shared" ref="F97:F102" si="25">E97*D97</f>
        <v>156.24</v>
      </c>
      <c r="G97" s="2">
        <f t="shared" ref="G97:G102" si="26">C97</f>
        <v>21.7</v>
      </c>
      <c r="H97" s="2">
        <f t="shared" ref="H97:H102" si="27">G97*0.1</f>
        <v>2.17</v>
      </c>
      <c r="I97" s="9">
        <f t="shared" ref="I97:I102" si="28">H97*E97</f>
        <v>156.24</v>
      </c>
      <c r="J97" s="168"/>
      <c r="K97" s="168"/>
      <c r="L97" s="168"/>
      <c r="M97" s="168"/>
      <c r="N97" s="168"/>
      <c r="O97" s="168"/>
      <c r="P97" s="168"/>
      <c r="Q97" s="168"/>
    </row>
    <row r="98" spans="2:17" x14ac:dyDescent="0.25">
      <c r="B98" s="8" t="s">
        <v>25</v>
      </c>
      <c r="C98" s="2">
        <v>10</v>
      </c>
      <c r="D98" s="2">
        <f t="shared" si="24"/>
        <v>1</v>
      </c>
      <c r="E98" s="2">
        <v>49</v>
      </c>
      <c r="F98" s="2">
        <f t="shared" si="25"/>
        <v>49</v>
      </c>
      <c r="G98" s="2">
        <f t="shared" si="26"/>
        <v>10</v>
      </c>
      <c r="H98" s="2">
        <f t="shared" si="27"/>
        <v>1</v>
      </c>
      <c r="I98" s="9">
        <f t="shared" si="28"/>
        <v>49</v>
      </c>
      <c r="J98" s="168"/>
      <c r="K98" s="168"/>
      <c r="L98" s="168"/>
      <c r="M98" s="168"/>
      <c r="N98" s="168"/>
      <c r="O98" s="168"/>
      <c r="P98" s="168"/>
      <c r="Q98" s="168"/>
    </row>
    <row r="99" spans="2:17" x14ac:dyDescent="0.25">
      <c r="B99" s="8" t="s">
        <v>23</v>
      </c>
      <c r="C99" s="2">
        <v>9</v>
      </c>
      <c r="D99" s="2">
        <f t="shared" si="24"/>
        <v>0.9</v>
      </c>
      <c r="E99" s="2">
        <v>132</v>
      </c>
      <c r="F99" s="2">
        <f t="shared" si="25"/>
        <v>118.8</v>
      </c>
      <c r="G99" s="2">
        <f t="shared" si="26"/>
        <v>9</v>
      </c>
      <c r="H99" s="2">
        <f t="shared" si="27"/>
        <v>0.9</v>
      </c>
      <c r="I99" s="9">
        <f t="shared" si="28"/>
        <v>118.8</v>
      </c>
      <c r="J99" s="168"/>
      <c r="K99" s="168"/>
      <c r="L99" s="168"/>
      <c r="M99" s="168"/>
      <c r="N99" s="168"/>
      <c r="O99" s="168"/>
      <c r="P99" s="168"/>
      <c r="Q99" s="168"/>
    </row>
    <row r="100" spans="2:17" x14ac:dyDescent="0.25">
      <c r="B100" s="8" t="s">
        <v>67</v>
      </c>
      <c r="C100" s="2">
        <v>4.8</v>
      </c>
      <c r="D100" s="2">
        <f t="shared" si="24"/>
        <v>0.48</v>
      </c>
      <c r="E100" s="2">
        <v>138</v>
      </c>
      <c r="F100" s="2">
        <f t="shared" si="25"/>
        <v>66.239999999999995</v>
      </c>
      <c r="G100" s="2">
        <f t="shared" si="26"/>
        <v>4.8</v>
      </c>
      <c r="H100" s="2">
        <f t="shared" si="27"/>
        <v>0.48</v>
      </c>
      <c r="I100" s="9">
        <f t="shared" si="28"/>
        <v>66.239999999999995</v>
      </c>
      <c r="J100" s="168"/>
      <c r="K100" s="168"/>
      <c r="L100" s="168"/>
      <c r="M100" s="168"/>
      <c r="N100" s="168"/>
      <c r="O100" s="168"/>
      <c r="P100" s="168"/>
      <c r="Q100" s="168"/>
    </row>
    <row r="101" spans="2:17" x14ac:dyDescent="0.25">
      <c r="B101" s="8" t="s">
        <v>2</v>
      </c>
      <c r="C101" s="2">
        <v>3</v>
      </c>
      <c r="D101" s="2">
        <f t="shared" si="24"/>
        <v>0.30000000000000004</v>
      </c>
      <c r="E101" s="2">
        <v>85.8</v>
      </c>
      <c r="F101" s="2">
        <f t="shared" si="25"/>
        <v>25.740000000000002</v>
      </c>
      <c r="G101" s="2">
        <f t="shared" si="26"/>
        <v>3</v>
      </c>
      <c r="H101" s="2">
        <f t="shared" si="27"/>
        <v>0.30000000000000004</v>
      </c>
      <c r="I101" s="9">
        <f t="shared" si="28"/>
        <v>25.740000000000002</v>
      </c>
      <c r="J101" s="168"/>
      <c r="K101" s="168"/>
      <c r="L101" s="168"/>
      <c r="M101" s="168"/>
      <c r="N101" s="168"/>
      <c r="O101" s="168"/>
      <c r="P101" s="168"/>
      <c r="Q101" s="168"/>
    </row>
    <row r="102" spans="2:17" x14ac:dyDescent="0.25">
      <c r="B102" s="8" t="s">
        <v>1</v>
      </c>
      <c r="C102" s="2">
        <v>2</v>
      </c>
      <c r="D102" s="2">
        <f t="shared" si="24"/>
        <v>0.2</v>
      </c>
      <c r="E102" s="2">
        <v>27</v>
      </c>
      <c r="F102" s="2">
        <f t="shared" si="25"/>
        <v>5.4</v>
      </c>
      <c r="G102" s="2">
        <f t="shared" si="26"/>
        <v>2</v>
      </c>
      <c r="H102" s="2">
        <f t="shared" si="27"/>
        <v>0.2</v>
      </c>
      <c r="I102" s="9">
        <f t="shared" si="28"/>
        <v>5.4</v>
      </c>
      <c r="J102" s="168"/>
      <c r="K102" s="168"/>
      <c r="L102" s="168"/>
      <c r="M102" s="168"/>
      <c r="N102" s="168"/>
      <c r="O102" s="168"/>
      <c r="P102" s="168"/>
      <c r="Q102" s="168"/>
    </row>
    <row r="103" spans="2:17" x14ac:dyDescent="0.25">
      <c r="B103" s="8"/>
      <c r="C103" s="2"/>
      <c r="D103" s="2"/>
      <c r="E103" s="2"/>
      <c r="F103" s="2">
        <f>SUM(F96:F102)</f>
        <v>6661.42</v>
      </c>
      <c r="G103" s="2"/>
      <c r="H103" s="2"/>
      <c r="I103" s="9">
        <f>SUM(I96:I102)</f>
        <v>8221.42</v>
      </c>
      <c r="J103" s="168"/>
      <c r="K103" s="168"/>
      <c r="L103" s="168"/>
      <c r="M103" s="168"/>
      <c r="N103" s="168"/>
      <c r="O103" s="168"/>
      <c r="P103" s="168"/>
      <c r="Q103" s="168"/>
    </row>
    <row r="104" spans="2:17" ht="15.75" thickBot="1" x14ac:dyDescent="0.3">
      <c r="B104" s="12"/>
      <c r="C104" s="13"/>
      <c r="D104" s="13"/>
      <c r="E104" s="13"/>
      <c r="F104" s="41">
        <f>F103/100</f>
        <v>66.614199999999997</v>
      </c>
      <c r="G104" s="13"/>
      <c r="H104" s="13"/>
      <c r="I104" s="53">
        <f>I103/100</f>
        <v>82.214200000000005</v>
      </c>
      <c r="J104" s="168"/>
      <c r="K104" s="168"/>
      <c r="L104" s="168"/>
      <c r="M104" s="168"/>
      <c r="N104" s="168"/>
      <c r="O104" s="168"/>
      <c r="P104" s="168"/>
      <c r="Q104" s="168"/>
    </row>
    <row r="105" spans="2:17" x14ac:dyDescent="0.25">
      <c r="B105" s="47" t="s">
        <v>79</v>
      </c>
      <c r="C105" s="37">
        <v>150</v>
      </c>
      <c r="D105" s="37"/>
      <c r="E105" s="37"/>
      <c r="F105" s="37"/>
      <c r="G105" s="37">
        <v>180</v>
      </c>
      <c r="H105" s="6"/>
      <c r="I105" s="7"/>
      <c r="J105" s="168"/>
      <c r="K105" s="168"/>
      <c r="L105" s="168"/>
      <c r="M105" s="168"/>
      <c r="N105" s="168"/>
      <c r="O105" s="168"/>
      <c r="P105" s="168"/>
      <c r="Q105" s="168"/>
    </row>
    <row r="106" spans="2:17" x14ac:dyDescent="0.25">
      <c r="B106" s="8" t="s">
        <v>37</v>
      </c>
      <c r="C106" s="2">
        <v>51</v>
      </c>
      <c r="D106" s="2">
        <f>C106*0.1</f>
        <v>5.1000000000000005</v>
      </c>
      <c r="E106" s="2">
        <v>102</v>
      </c>
      <c r="F106" s="2">
        <f>E106*D106</f>
        <v>520.20000000000005</v>
      </c>
      <c r="G106" s="2">
        <v>61.3</v>
      </c>
      <c r="H106" s="2">
        <f>G106*0.1</f>
        <v>6.13</v>
      </c>
      <c r="I106" s="9">
        <f>H106*E106</f>
        <v>625.26</v>
      </c>
      <c r="J106" s="168"/>
      <c r="K106" s="168"/>
      <c r="L106" s="168"/>
      <c r="M106" s="168"/>
      <c r="N106" s="168"/>
      <c r="O106" s="168"/>
      <c r="P106" s="168"/>
      <c r="Q106" s="168"/>
    </row>
    <row r="107" spans="2:17" x14ac:dyDescent="0.25">
      <c r="B107" s="8" t="s">
        <v>68</v>
      </c>
      <c r="C107" s="2">
        <v>6.8</v>
      </c>
      <c r="D107" s="2">
        <f t="shared" ref="D107:D108" si="29">C107*0.1</f>
        <v>0.68</v>
      </c>
      <c r="E107" s="2">
        <v>620</v>
      </c>
      <c r="F107" s="2">
        <f>E107*D107</f>
        <v>421.6</v>
      </c>
      <c r="G107" s="2">
        <v>7.6</v>
      </c>
      <c r="H107" s="2">
        <f t="shared" ref="H107:H108" si="30">G107*0.1</f>
        <v>0.76</v>
      </c>
      <c r="I107" s="9">
        <f>H107*E107</f>
        <v>471.2</v>
      </c>
      <c r="J107" s="168"/>
      <c r="K107" s="168"/>
      <c r="L107" s="168"/>
      <c r="M107" s="168"/>
      <c r="Q107" s="168"/>
    </row>
    <row r="108" spans="2:17" x14ac:dyDescent="0.25">
      <c r="B108" s="8" t="s">
        <v>1</v>
      </c>
      <c r="C108" s="2">
        <v>2</v>
      </c>
      <c r="D108" s="2">
        <f t="shared" si="29"/>
        <v>0.2</v>
      </c>
      <c r="E108" s="2">
        <v>27</v>
      </c>
      <c r="F108" s="2">
        <f>E108*D108</f>
        <v>5.4</v>
      </c>
      <c r="G108" s="2">
        <v>3</v>
      </c>
      <c r="H108" s="2">
        <f t="shared" si="30"/>
        <v>0.30000000000000004</v>
      </c>
      <c r="I108" s="9">
        <f>H108*E108</f>
        <v>8.1000000000000014</v>
      </c>
    </row>
    <row r="109" spans="2:17" x14ac:dyDescent="0.25">
      <c r="B109" s="8"/>
      <c r="C109" s="2"/>
      <c r="D109" s="2"/>
      <c r="E109" s="2"/>
      <c r="F109" s="2">
        <f>SUM(F106:F108)</f>
        <v>947.2</v>
      </c>
      <c r="G109" s="2"/>
      <c r="H109" s="2"/>
      <c r="I109" s="9">
        <f>SUM(I106:I108)</f>
        <v>1104.56</v>
      </c>
    </row>
    <row r="110" spans="2:17" ht="15.75" thickBot="1" x14ac:dyDescent="0.3">
      <c r="B110" s="12"/>
      <c r="C110" s="13"/>
      <c r="D110" s="13"/>
      <c r="E110" s="13"/>
      <c r="F110" s="32">
        <f>F109/100</f>
        <v>9.4720000000000013</v>
      </c>
      <c r="G110" s="32"/>
      <c r="H110" s="32"/>
      <c r="I110" s="33">
        <f>I109/100</f>
        <v>11.0456</v>
      </c>
    </row>
    <row r="111" spans="2:17" ht="15.75" thickBot="1" x14ac:dyDescent="0.3">
      <c r="B111" s="5" t="s">
        <v>55</v>
      </c>
      <c r="C111" s="37">
        <v>50</v>
      </c>
      <c r="D111" s="6">
        <v>5</v>
      </c>
      <c r="E111" s="6">
        <v>62</v>
      </c>
      <c r="F111" s="37">
        <f>E111*D111/100</f>
        <v>3.1</v>
      </c>
      <c r="G111" s="37">
        <v>50</v>
      </c>
      <c r="H111" s="6">
        <v>5</v>
      </c>
      <c r="I111" s="38">
        <f>H111*E111/100</f>
        <v>3.1</v>
      </c>
    </row>
    <row r="112" spans="2:17" ht="15.75" thickBot="1" x14ac:dyDescent="0.3">
      <c r="B112" s="34" t="s">
        <v>56</v>
      </c>
      <c r="C112" s="13"/>
      <c r="D112" s="13"/>
      <c r="E112" s="13">
        <v>117</v>
      </c>
      <c r="F112" s="37">
        <f>E112*D112/100</f>
        <v>0</v>
      </c>
      <c r="G112" s="32">
        <v>20</v>
      </c>
      <c r="H112" s="13">
        <v>2</v>
      </c>
      <c r="I112" s="39">
        <f>H112*E112/100</f>
        <v>2.34</v>
      </c>
    </row>
    <row r="113" spans="2:17" x14ac:dyDescent="0.25">
      <c r="B113" s="10" t="s">
        <v>51</v>
      </c>
      <c r="C113" s="3">
        <v>200</v>
      </c>
      <c r="D113" s="3"/>
      <c r="E113" s="3"/>
      <c r="F113" s="3"/>
      <c r="G113" s="3">
        <v>200</v>
      </c>
      <c r="H113" s="2"/>
      <c r="I113" s="9"/>
    </row>
    <row r="114" spans="2:17" x14ac:dyDescent="0.25">
      <c r="B114" s="8" t="s">
        <v>134</v>
      </c>
      <c r="C114" s="2">
        <v>1</v>
      </c>
      <c r="D114" s="2">
        <f>C114*0.1</f>
        <v>0.1</v>
      </c>
      <c r="E114" s="2">
        <v>650</v>
      </c>
      <c r="F114" s="2">
        <f>E114*D114</f>
        <v>65</v>
      </c>
      <c r="G114" s="2">
        <v>1</v>
      </c>
      <c r="H114" s="2">
        <f>D114</f>
        <v>0.1</v>
      </c>
      <c r="I114" s="2">
        <f>H114*E114</f>
        <v>65</v>
      </c>
    </row>
    <row r="115" spans="2:17" x14ac:dyDescent="0.25">
      <c r="B115" s="8" t="s">
        <v>2</v>
      </c>
      <c r="C115" s="2">
        <v>11</v>
      </c>
      <c r="D115" s="2">
        <f t="shared" ref="D115" si="31">C115*0.1</f>
        <v>1.1000000000000001</v>
      </c>
      <c r="E115" s="2">
        <v>85.8</v>
      </c>
      <c r="F115" s="2">
        <f>E115*D115</f>
        <v>94.38000000000001</v>
      </c>
      <c r="G115" s="2">
        <v>11</v>
      </c>
      <c r="H115" s="2">
        <f t="shared" ref="H115" si="32">D115</f>
        <v>1.1000000000000001</v>
      </c>
      <c r="I115" s="2">
        <f t="shared" ref="I115" si="33">H115*E115</f>
        <v>94.38000000000001</v>
      </c>
    </row>
    <row r="116" spans="2:17" x14ac:dyDescent="0.25">
      <c r="B116" s="8"/>
      <c r="C116" s="2"/>
      <c r="D116" s="2"/>
      <c r="E116" s="2"/>
      <c r="F116" s="2">
        <f>SUM(F114:F115)</f>
        <v>159.38</v>
      </c>
      <c r="G116" s="2"/>
      <c r="H116" s="2"/>
      <c r="I116" s="2">
        <f>SUM(I114:I115)</f>
        <v>159.38</v>
      </c>
    </row>
    <row r="117" spans="2:17" x14ac:dyDescent="0.25">
      <c r="B117" s="23"/>
      <c r="C117" s="4"/>
      <c r="D117" s="4"/>
      <c r="E117" s="4"/>
      <c r="F117" s="22">
        <f>F116/100</f>
        <v>1.5937999999999999</v>
      </c>
      <c r="G117" s="4"/>
      <c r="H117" s="4"/>
      <c r="I117" s="24">
        <f>I116/100</f>
        <v>1.5937999999999999</v>
      </c>
    </row>
    <row r="118" spans="2:17" ht="15.75" thickBot="1" x14ac:dyDescent="0.3">
      <c r="B118" s="21" t="s">
        <v>50</v>
      </c>
      <c r="C118" s="11"/>
      <c r="D118" s="11"/>
      <c r="E118" s="11"/>
      <c r="F118" s="94">
        <f>F94+F104+F110+F111+F112+F117</f>
        <v>88.132500000000007</v>
      </c>
      <c r="G118" s="25"/>
      <c r="H118" s="25"/>
      <c r="I118" s="42">
        <f>I117+I112+I111+I110+I104+I94</f>
        <v>112.32429999999999</v>
      </c>
    </row>
    <row r="119" spans="2:17" ht="16.5" thickBot="1" x14ac:dyDescent="0.3">
      <c r="B119" s="367" t="s">
        <v>57</v>
      </c>
      <c r="C119" s="368"/>
      <c r="D119" s="368"/>
      <c r="E119" s="368"/>
      <c r="F119" s="368"/>
      <c r="G119" s="368"/>
      <c r="H119" s="368"/>
      <c r="I119" s="369"/>
      <c r="N119" s="168"/>
      <c r="O119" s="168"/>
      <c r="P119" s="168"/>
    </row>
    <row r="120" spans="2:17" x14ac:dyDescent="0.25">
      <c r="B120" s="362" t="s">
        <v>16</v>
      </c>
      <c r="C120" s="363" t="s">
        <v>86</v>
      </c>
      <c r="D120" s="363"/>
      <c r="E120" s="363"/>
      <c r="F120" s="363"/>
      <c r="G120" s="363" t="s">
        <v>85</v>
      </c>
      <c r="H120" s="363"/>
      <c r="I120" s="364"/>
      <c r="J120" s="168"/>
      <c r="K120" s="168"/>
      <c r="L120" s="168"/>
      <c r="M120" s="168"/>
      <c r="N120" s="168"/>
      <c r="O120" s="168"/>
      <c r="P120" s="168"/>
      <c r="Q120" s="168"/>
    </row>
    <row r="121" spans="2:17" ht="30.75" thickBot="1" x14ac:dyDescent="0.3">
      <c r="B121" s="359"/>
      <c r="C121" s="16" t="s">
        <v>73</v>
      </c>
      <c r="D121" s="44" t="s">
        <v>5</v>
      </c>
      <c r="E121" s="44" t="s">
        <v>6</v>
      </c>
      <c r="F121" s="44" t="s">
        <v>13</v>
      </c>
      <c r="G121" s="16" t="s">
        <v>73</v>
      </c>
      <c r="H121" s="44" t="s">
        <v>14</v>
      </c>
      <c r="I121" s="45" t="s">
        <v>13</v>
      </c>
      <c r="J121" s="168"/>
      <c r="K121" s="168"/>
      <c r="L121" s="168"/>
      <c r="M121" s="168"/>
      <c r="N121" s="168"/>
      <c r="O121" s="168"/>
      <c r="P121" s="168"/>
      <c r="Q121" s="168"/>
    </row>
    <row r="122" spans="2:17" x14ac:dyDescent="0.25">
      <c r="B122" s="46" t="s">
        <v>125</v>
      </c>
      <c r="C122" s="37">
        <v>60</v>
      </c>
      <c r="D122" s="37"/>
      <c r="E122" s="37"/>
      <c r="F122" s="37"/>
      <c r="G122" s="37">
        <v>100</v>
      </c>
      <c r="H122" s="6"/>
      <c r="I122" s="7"/>
      <c r="J122" s="168"/>
      <c r="K122" s="168"/>
      <c r="L122" s="168"/>
      <c r="M122" s="168"/>
      <c r="N122" s="168"/>
      <c r="O122" s="168"/>
      <c r="P122" s="168"/>
      <c r="Q122" s="168"/>
    </row>
    <row r="123" spans="2:17" x14ac:dyDescent="0.25">
      <c r="B123" s="8" t="s">
        <v>126</v>
      </c>
      <c r="C123" s="2">
        <v>70</v>
      </c>
      <c r="D123" s="2">
        <f>C123*0.1</f>
        <v>7</v>
      </c>
      <c r="E123" s="2">
        <v>84</v>
      </c>
      <c r="F123" s="2">
        <f>E123*D123</f>
        <v>588</v>
      </c>
      <c r="G123" s="2">
        <v>116</v>
      </c>
      <c r="H123" s="2">
        <f>G123*0.1</f>
        <v>11.600000000000001</v>
      </c>
      <c r="I123" s="9">
        <f>H123*E123</f>
        <v>974.40000000000009</v>
      </c>
      <c r="J123" s="168"/>
      <c r="K123" s="168"/>
      <c r="L123" s="168"/>
      <c r="M123" s="168"/>
      <c r="N123" s="168"/>
      <c r="O123" s="168"/>
      <c r="P123" s="168"/>
      <c r="Q123" s="168"/>
    </row>
    <row r="124" spans="2:17" x14ac:dyDescent="0.25">
      <c r="B124" s="8" t="s">
        <v>127</v>
      </c>
      <c r="C124" s="2">
        <v>6.3</v>
      </c>
      <c r="D124" s="2">
        <f t="shared" ref="D124:D127" si="34">C124*0.1</f>
        <v>0.63</v>
      </c>
      <c r="E124" s="2">
        <v>49</v>
      </c>
      <c r="F124" s="2">
        <f t="shared" ref="F124:F127" si="35">E124*D124</f>
        <v>30.87</v>
      </c>
      <c r="G124" s="2">
        <v>8.8000000000000007</v>
      </c>
      <c r="H124" s="2">
        <f t="shared" ref="H124:H127" si="36">G124*0.1</f>
        <v>0.88000000000000012</v>
      </c>
      <c r="I124" s="9">
        <f t="shared" ref="I124:I127" si="37">H124*E124</f>
        <v>43.120000000000005</v>
      </c>
      <c r="J124" s="168"/>
      <c r="K124" s="168"/>
      <c r="L124" s="168"/>
      <c r="M124" s="168"/>
      <c r="N124" s="168"/>
      <c r="O124" s="168"/>
      <c r="P124" s="168"/>
      <c r="Q124" s="168"/>
    </row>
    <row r="125" spans="2:17" x14ac:dyDescent="0.25">
      <c r="B125" s="8" t="s">
        <v>128</v>
      </c>
      <c r="C125" s="2">
        <v>20</v>
      </c>
      <c r="D125" s="2">
        <f t="shared" si="34"/>
        <v>2</v>
      </c>
      <c r="E125" s="2">
        <v>190</v>
      </c>
      <c r="F125" s="2">
        <f t="shared" si="35"/>
        <v>380</v>
      </c>
      <c r="G125" s="2">
        <v>30</v>
      </c>
      <c r="H125" s="2">
        <f t="shared" si="36"/>
        <v>3</v>
      </c>
      <c r="I125" s="9">
        <f t="shared" si="37"/>
        <v>570</v>
      </c>
      <c r="J125" s="168"/>
      <c r="K125" s="168"/>
      <c r="L125" s="168"/>
      <c r="M125" s="168"/>
      <c r="N125" s="168"/>
      <c r="O125" s="168"/>
      <c r="P125" s="168"/>
      <c r="Q125" s="168"/>
    </row>
    <row r="126" spans="2:17" x14ac:dyDescent="0.25">
      <c r="B126" s="8" t="s">
        <v>67</v>
      </c>
      <c r="C126" s="2">
        <v>3</v>
      </c>
      <c r="D126" s="2">
        <f t="shared" si="34"/>
        <v>0.30000000000000004</v>
      </c>
      <c r="E126" s="2">
        <v>138</v>
      </c>
      <c r="F126" s="2">
        <f t="shared" si="35"/>
        <v>41.400000000000006</v>
      </c>
      <c r="G126" s="2">
        <v>3</v>
      </c>
      <c r="H126" s="2">
        <f t="shared" si="36"/>
        <v>0.30000000000000004</v>
      </c>
      <c r="I126" s="9">
        <f t="shared" si="37"/>
        <v>41.400000000000006</v>
      </c>
      <c r="J126" s="168"/>
      <c r="K126" s="168"/>
      <c r="L126" s="168"/>
      <c r="M126" s="168"/>
      <c r="Q126" s="168"/>
    </row>
    <row r="127" spans="2:17" x14ac:dyDescent="0.25">
      <c r="B127" s="8" t="s">
        <v>1</v>
      </c>
      <c r="C127" s="2">
        <v>2</v>
      </c>
      <c r="D127" s="2">
        <f t="shared" si="34"/>
        <v>0.2</v>
      </c>
      <c r="E127" s="2">
        <v>27</v>
      </c>
      <c r="F127" s="2">
        <f t="shared" si="35"/>
        <v>5.4</v>
      </c>
      <c r="G127" s="2">
        <v>2</v>
      </c>
      <c r="H127" s="2">
        <f t="shared" si="36"/>
        <v>0.2</v>
      </c>
      <c r="I127" s="9">
        <f t="shared" si="37"/>
        <v>5.4</v>
      </c>
    </row>
    <row r="128" spans="2:17" x14ac:dyDescent="0.25">
      <c r="B128" s="14"/>
      <c r="C128" s="4"/>
      <c r="D128" s="4"/>
      <c r="E128" s="4"/>
      <c r="F128" s="4">
        <f>SUM(F123:F127)</f>
        <v>1045.67</v>
      </c>
      <c r="G128" s="4"/>
      <c r="H128" s="4"/>
      <c r="I128" s="4">
        <f>SUM(I123:I127)</f>
        <v>1634.3200000000002</v>
      </c>
    </row>
    <row r="129" spans="2:18" ht="15.75" thickBot="1" x14ac:dyDescent="0.3">
      <c r="B129" s="12"/>
      <c r="C129" s="13"/>
      <c r="D129" s="13"/>
      <c r="E129" s="13"/>
      <c r="F129" s="41">
        <f>F128/100</f>
        <v>10.456700000000001</v>
      </c>
      <c r="G129" s="13"/>
      <c r="H129" s="13"/>
      <c r="I129" s="53">
        <f>I128/100</f>
        <v>16.343200000000003</v>
      </c>
      <c r="N129" s="168"/>
      <c r="O129" s="168"/>
      <c r="P129" s="168"/>
    </row>
    <row r="130" spans="2:18" ht="29.25" x14ac:dyDescent="0.25">
      <c r="B130" s="47" t="s">
        <v>206</v>
      </c>
      <c r="C130" s="90" t="s">
        <v>137</v>
      </c>
      <c r="D130" s="54"/>
      <c r="E130" s="54"/>
      <c r="F130" s="54"/>
      <c r="G130" s="54" t="s">
        <v>137</v>
      </c>
      <c r="H130" s="6"/>
      <c r="I130" s="7"/>
      <c r="K130" s="168"/>
      <c r="L130" s="168"/>
      <c r="M130" s="168"/>
      <c r="N130" s="168"/>
      <c r="O130" s="168"/>
      <c r="P130" s="168"/>
      <c r="Q130" s="168"/>
      <c r="R130" s="168"/>
    </row>
    <row r="131" spans="2:18" x14ac:dyDescent="0.25">
      <c r="B131" s="8" t="s">
        <v>24</v>
      </c>
      <c r="C131" s="2">
        <v>63.8</v>
      </c>
      <c r="D131" s="2">
        <f>C131*0.1</f>
        <v>6.38</v>
      </c>
      <c r="E131" s="2">
        <v>729</v>
      </c>
      <c r="F131" s="2">
        <f>E131*D131</f>
        <v>4651.0199999999995</v>
      </c>
      <c r="G131" s="2">
        <v>63.8</v>
      </c>
      <c r="H131" s="2">
        <f>G131*0.1</f>
        <v>6.38</v>
      </c>
      <c r="I131" s="9">
        <f>H131*E131</f>
        <v>4651.0199999999995</v>
      </c>
      <c r="K131" s="168"/>
      <c r="L131" s="168"/>
      <c r="M131" s="168"/>
      <c r="N131" s="168"/>
      <c r="O131" s="168"/>
      <c r="P131" s="168"/>
      <c r="Q131" s="168"/>
      <c r="R131" s="168"/>
    </row>
    <row r="132" spans="2:18" x14ac:dyDescent="0.25">
      <c r="B132" s="8" t="s">
        <v>10</v>
      </c>
      <c r="C132" s="2">
        <v>13.3</v>
      </c>
      <c r="D132" s="2">
        <f t="shared" ref="D132:D139" si="38">C132*0.1</f>
        <v>1.33</v>
      </c>
      <c r="E132" s="2">
        <v>62</v>
      </c>
      <c r="F132" s="2">
        <f t="shared" ref="F132:F139" si="39">E132*D132</f>
        <v>82.460000000000008</v>
      </c>
      <c r="G132" s="2">
        <v>13.3</v>
      </c>
      <c r="H132" s="2">
        <f t="shared" ref="H132:H139" si="40">G132*0.1</f>
        <v>1.33</v>
      </c>
      <c r="I132" s="9">
        <f t="shared" ref="I132:I139" si="41">H132*E132</f>
        <v>82.460000000000008</v>
      </c>
      <c r="K132" s="168"/>
      <c r="L132" s="168"/>
      <c r="M132" s="168"/>
      <c r="N132" s="168"/>
      <c r="O132" s="168"/>
      <c r="P132" s="168"/>
      <c r="Q132" s="168"/>
      <c r="R132" s="168"/>
    </row>
    <row r="133" spans="2:18" x14ac:dyDescent="0.25">
      <c r="B133" s="8" t="s">
        <v>25</v>
      </c>
      <c r="C133" s="2">
        <v>41.8</v>
      </c>
      <c r="D133" s="2">
        <f t="shared" si="38"/>
        <v>4.18</v>
      </c>
      <c r="E133" s="2">
        <v>49</v>
      </c>
      <c r="F133" s="2">
        <f t="shared" si="39"/>
        <v>204.82</v>
      </c>
      <c r="G133" s="2">
        <v>41.8</v>
      </c>
      <c r="H133" s="2">
        <f t="shared" si="40"/>
        <v>4.18</v>
      </c>
      <c r="I133" s="9">
        <f t="shared" si="41"/>
        <v>204.82</v>
      </c>
      <c r="K133" s="168"/>
      <c r="L133" s="168"/>
      <c r="M133" s="168"/>
      <c r="N133" s="168"/>
      <c r="O133" s="168"/>
      <c r="P133" s="168"/>
      <c r="Q133" s="168"/>
      <c r="R133" s="168"/>
    </row>
    <row r="134" spans="2:18" x14ac:dyDescent="0.25">
      <c r="B134" s="8" t="s">
        <v>67</v>
      </c>
      <c r="C134" s="2">
        <v>10</v>
      </c>
      <c r="D134" s="2">
        <f t="shared" si="38"/>
        <v>1</v>
      </c>
      <c r="E134" s="2">
        <v>138</v>
      </c>
      <c r="F134" s="2">
        <f t="shared" si="39"/>
        <v>138</v>
      </c>
      <c r="G134" s="2">
        <v>10</v>
      </c>
      <c r="H134" s="2">
        <f t="shared" si="40"/>
        <v>1</v>
      </c>
      <c r="I134" s="9">
        <f t="shared" si="41"/>
        <v>138</v>
      </c>
      <c r="K134" s="168"/>
      <c r="L134" s="168"/>
      <c r="M134" s="168"/>
      <c r="N134" s="168"/>
      <c r="O134" s="168"/>
      <c r="P134" s="168"/>
      <c r="Q134" s="168"/>
      <c r="R134" s="168"/>
    </row>
    <row r="135" spans="2:18" x14ac:dyDescent="0.25">
      <c r="B135" s="8" t="s">
        <v>26</v>
      </c>
      <c r="C135" s="2">
        <v>6.6</v>
      </c>
      <c r="D135" s="2">
        <f t="shared" si="38"/>
        <v>0.66</v>
      </c>
      <c r="E135" s="2">
        <v>30</v>
      </c>
      <c r="F135" s="2">
        <f t="shared" si="39"/>
        <v>19.8</v>
      </c>
      <c r="G135" s="2">
        <v>6.6</v>
      </c>
      <c r="H135" s="2">
        <f t="shared" si="40"/>
        <v>0.66</v>
      </c>
      <c r="I135" s="9">
        <f t="shared" si="41"/>
        <v>19.8</v>
      </c>
      <c r="K135" s="168"/>
      <c r="L135" s="168"/>
      <c r="M135" s="168"/>
      <c r="N135" s="168"/>
      <c r="O135" s="168"/>
      <c r="P135" s="168"/>
      <c r="Q135" s="168"/>
      <c r="R135" s="168"/>
    </row>
    <row r="136" spans="2:18" x14ac:dyDescent="0.25">
      <c r="B136" s="8" t="s">
        <v>1</v>
      </c>
      <c r="C136" s="2">
        <v>2.5</v>
      </c>
      <c r="D136" s="2">
        <f t="shared" si="38"/>
        <v>0.25</v>
      </c>
      <c r="E136" s="2">
        <v>27</v>
      </c>
      <c r="F136" s="2">
        <f t="shared" si="39"/>
        <v>6.75</v>
      </c>
      <c r="G136" s="2">
        <v>2.5</v>
      </c>
      <c r="H136" s="2">
        <f t="shared" si="40"/>
        <v>0.25</v>
      </c>
      <c r="I136" s="9">
        <f t="shared" si="41"/>
        <v>6.75</v>
      </c>
      <c r="K136" s="168"/>
      <c r="L136" s="168"/>
      <c r="M136" s="168"/>
      <c r="N136" s="168"/>
      <c r="O136" s="168"/>
      <c r="P136" s="168"/>
      <c r="Q136" s="168"/>
      <c r="R136" s="168"/>
    </row>
    <row r="137" spans="2:18" x14ac:dyDescent="0.25">
      <c r="B137" s="8" t="s">
        <v>71</v>
      </c>
      <c r="C137" s="2">
        <v>3</v>
      </c>
      <c r="D137" s="2">
        <f t="shared" si="38"/>
        <v>0.30000000000000004</v>
      </c>
      <c r="E137" s="2">
        <v>132</v>
      </c>
      <c r="F137" s="2">
        <f t="shared" si="39"/>
        <v>39.600000000000009</v>
      </c>
      <c r="G137" s="2">
        <v>3</v>
      </c>
      <c r="H137" s="2">
        <f t="shared" si="40"/>
        <v>0.30000000000000004</v>
      </c>
      <c r="I137" s="9">
        <f t="shared" si="41"/>
        <v>39.600000000000009</v>
      </c>
      <c r="K137" s="168"/>
      <c r="L137" s="168"/>
      <c r="M137" s="168"/>
      <c r="N137" s="168"/>
      <c r="O137" s="168"/>
      <c r="P137" s="168"/>
      <c r="Q137" s="168"/>
      <c r="R137" s="168"/>
    </row>
    <row r="138" spans="2:18" x14ac:dyDescent="0.25">
      <c r="B138" s="8" t="s">
        <v>19</v>
      </c>
      <c r="C138" s="2">
        <v>4</v>
      </c>
      <c r="D138" s="2">
        <f t="shared" si="38"/>
        <v>0.4</v>
      </c>
      <c r="E138" s="2">
        <v>72</v>
      </c>
      <c r="F138" s="2">
        <f t="shared" si="39"/>
        <v>28.8</v>
      </c>
      <c r="G138" s="2">
        <v>4</v>
      </c>
      <c r="H138" s="2">
        <f t="shared" si="40"/>
        <v>0.4</v>
      </c>
      <c r="I138" s="9">
        <f t="shared" si="41"/>
        <v>28.8</v>
      </c>
      <c r="K138" s="168"/>
      <c r="L138" s="168"/>
      <c r="M138" s="168"/>
      <c r="N138" s="168"/>
      <c r="O138" s="168"/>
      <c r="P138" s="168"/>
      <c r="Q138" s="168"/>
      <c r="R138" s="168"/>
    </row>
    <row r="139" spans="2:18" x14ac:dyDescent="0.25">
      <c r="B139" s="8" t="s">
        <v>2</v>
      </c>
      <c r="C139" s="2">
        <v>0.5</v>
      </c>
      <c r="D139" s="2">
        <f t="shared" si="38"/>
        <v>0.05</v>
      </c>
      <c r="E139" s="2">
        <v>85.8</v>
      </c>
      <c r="F139" s="2">
        <f t="shared" si="39"/>
        <v>4.29</v>
      </c>
      <c r="G139" s="2">
        <v>0.5</v>
      </c>
      <c r="H139" s="2">
        <f t="shared" si="40"/>
        <v>0.05</v>
      </c>
      <c r="I139" s="9">
        <f t="shared" si="41"/>
        <v>4.29</v>
      </c>
      <c r="K139" s="168"/>
      <c r="L139" s="168"/>
      <c r="M139" s="168"/>
      <c r="N139" s="168"/>
      <c r="O139" s="168"/>
      <c r="P139" s="168"/>
      <c r="Q139" s="168"/>
      <c r="R139" s="168"/>
    </row>
    <row r="140" spans="2:18" x14ac:dyDescent="0.25">
      <c r="B140" s="8"/>
      <c r="C140" s="2"/>
      <c r="D140" s="2"/>
      <c r="E140" s="2"/>
      <c r="F140" s="2">
        <f>SUM(F131:F139)</f>
        <v>5175.54</v>
      </c>
      <c r="G140" s="2"/>
      <c r="H140" s="2"/>
      <c r="I140" s="9">
        <f>SUM(I131:I139)</f>
        <v>5175.54</v>
      </c>
      <c r="K140" s="168"/>
      <c r="L140" s="168"/>
      <c r="M140" s="168"/>
      <c r="N140" s="168"/>
      <c r="O140" s="168"/>
      <c r="P140" s="168"/>
      <c r="Q140" s="168"/>
      <c r="R140" s="168"/>
    </row>
    <row r="141" spans="2:18" ht="15.75" thickBot="1" x14ac:dyDescent="0.3">
      <c r="B141" s="12"/>
      <c r="C141" s="13"/>
      <c r="D141" s="13"/>
      <c r="E141" s="13"/>
      <c r="F141" s="41">
        <f>F140/100</f>
        <v>51.755400000000002</v>
      </c>
      <c r="G141" s="13"/>
      <c r="H141" s="13"/>
      <c r="I141" s="53">
        <f>I140/100</f>
        <v>51.755400000000002</v>
      </c>
      <c r="K141" s="168"/>
      <c r="L141" s="168"/>
      <c r="M141" s="168"/>
      <c r="N141" s="168"/>
      <c r="O141" s="168"/>
      <c r="P141" s="168"/>
      <c r="Q141" s="168"/>
      <c r="R141" s="168"/>
    </row>
    <row r="142" spans="2:18" x14ac:dyDescent="0.25">
      <c r="B142" s="5" t="s">
        <v>27</v>
      </c>
      <c r="C142" s="37">
        <v>150</v>
      </c>
      <c r="D142" s="37"/>
      <c r="E142" s="37"/>
      <c r="F142" s="37"/>
      <c r="G142" s="37">
        <v>180</v>
      </c>
      <c r="H142" s="6"/>
      <c r="I142" s="7"/>
      <c r="K142" s="168"/>
      <c r="L142" s="168"/>
      <c r="M142" s="168"/>
      <c r="N142" s="168"/>
      <c r="O142" s="168"/>
      <c r="P142" s="168"/>
      <c r="Q142" s="168"/>
      <c r="R142" s="168"/>
    </row>
    <row r="143" spans="2:18" x14ac:dyDescent="0.25">
      <c r="B143" s="8" t="s">
        <v>27</v>
      </c>
      <c r="C143" s="2">
        <v>60</v>
      </c>
      <c r="D143" s="2">
        <f>C143*0.1</f>
        <v>6</v>
      </c>
      <c r="E143" s="2">
        <v>90</v>
      </c>
      <c r="F143" s="2">
        <f>E143*D143</f>
        <v>540</v>
      </c>
      <c r="G143" s="2">
        <v>71.400000000000006</v>
      </c>
      <c r="H143" s="2">
        <f>G143*0.1</f>
        <v>7.1400000000000006</v>
      </c>
      <c r="I143" s="9">
        <f>H143*E143</f>
        <v>642.6</v>
      </c>
      <c r="K143" s="168"/>
      <c r="L143" s="168"/>
      <c r="M143" s="168"/>
      <c r="N143" s="168"/>
      <c r="O143" s="168"/>
      <c r="P143" s="168"/>
      <c r="Q143" s="168"/>
      <c r="R143" s="168"/>
    </row>
    <row r="144" spans="2:18" x14ac:dyDescent="0.25">
      <c r="B144" s="8" t="s">
        <v>1</v>
      </c>
      <c r="C144" s="2">
        <v>2</v>
      </c>
      <c r="D144" s="2">
        <f t="shared" ref="D144:D145" si="42">C144*0.1</f>
        <v>0.2</v>
      </c>
      <c r="E144" s="2">
        <v>27</v>
      </c>
      <c r="F144" s="2">
        <f t="shared" ref="F144:F145" si="43">E144*D144</f>
        <v>5.4</v>
      </c>
      <c r="G144" s="2">
        <v>3</v>
      </c>
      <c r="H144" s="2">
        <f t="shared" ref="H144:H145" si="44">G144*0.1</f>
        <v>0.30000000000000004</v>
      </c>
      <c r="I144" s="9">
        <f t="shared" ref="I144:I145" si="45">H144*E144</f>
        <v>8.1000000000000014</v>
      </c>
      <c r="K144" s="168"/>
      <c r="L144" s="168"/>
      <c r="M144" s="168"/>
      <c r="N144" s="168"/>
      <c r="O144" s="168"/>
      <c r="P144" s="168"/>
      <c r="Q144" s="168"/>
      <c r="R144" s="168"/>
    </row>
    <row r="145" spans="2:19" x14ac:dyDescent="0.25">
      <c r="B145" s="8" t="s">
        <v>68</v>
      </c>
      <c r="C145" s="2">
        <v>6</v>
      </c>
      <c r="D145" s="2">
        <f t="shared" si="42"/>
        <v>0.60000000000000009</v>
      </c>
      <c r="E145" s="2">
        <v>620</v>
      </c>
      <c r="F145" s="2">
        <f t="shared" si="43"/>
        <v>372.00000000000006</v>
      </c>
      <c r="G145" s="2">
        <v>7.6</v>
      </c>
      <c r="H145" s="2">
        <f t="shared" si="44"/>
        <v>0.76</v>
      </c>
      <c r="I145" s="9">
        <f t="shared" si="45"/>
        <v>471.2</v>
      </c>
      <c r="K145" s="168"/>
      <c r="L145" s="168"/>
      <c r="M145" s="168"/>
      <c r="N145" s="168"/>
      <c r="O145" s="168"/>
      <c r="P145" s="168"/>
      <c r="Q145" s="168"/>
      <c r="R145" s="168"/>
    </row>
    <row r="146" spans="2:19" x14ac:dyDescent="0.25">
      <c r="B146" s="8"/>
      <c r="C146" s="2"/>
      <c r="D146" s="2"/>
      <c r="E146" s="2"/>
      <c r="F146" s="2">
        <f>SUM(F143:F145)</f>
        <v>917.40000000000009</v>
      </c>
      <c r="G146" s="2"/>
      <c r="H146" s="2"/>
      <c r="I146" s="9">
        <f>SUM(I143:I145)</f>
        <v>1121.9000000000001</v>
      </c>
      <c r="K146" s="168"/>
      <c r="L146" s="168"/>
      <c r="M146" s="168"/>
      <c r="N146" s="168"/>
      <c r="O146" s="168"/>
      <c r="P146" s="168"/>
      <c r="Q146" s="168"/>
      <c r="R146" s="168"/>
    </row>
    <row r="147" spans="2:19" ht="15.75" thickBot="1" x14ac:dyDescent="0.3">
      <c r="B147" s="12"/>
      <c r="C147" s="13"/>
      <c r="D147" s="13"/>
      <c r="E147" s="13"/>
      <c r="F147" s="41">
        <f>F146/100</f>
        <v>9.1740000000000013</v>
      </c>
      <c r="G147" s="13"/>
      <c r="H147" s="13"/>
      <c r="I147" s="53">
        <f>I146/100</f>
        <v>11.219000000000001</v>
      </c>
      <c r="K147" s="168"/>
      <c r="L147" s="168"/>
      <c r="M147" s="168"/>
      <c r="N147" s="168"/>
      <c r="O147" s="168"/>
      <c r="P147" s="168"/>
      <c r="Q147" s="168"/>
      <c r="R147" s="168"/>
    </row>
    <row r="148" spans="2:19" x14ac:dyDescent="0.25">
      <c r="B148" s="47" t="s">
        <v>191</v>
      </c>
      <c r="C148" s="37">
        <v>200</v>
      </c>
      <c r="D148" s="37"/>
      <c r="E148" s="37"/>
      <c r="F148" s="37"/>
      <c r="G148" s="37">
        <v>200</v>
      </c>
      <c r="H148" s="6"/>
      <c r="I148" s="7"/>
      <c r="K148" s="168"/>
      <c r="L148" s="168"/>
      <c r="M148" s="168"/>
      <c r="N148" s="168"/>
      <c r="O148" s="168"/>
      <c r="P148" s="168"/>
      <c r="Q148" s="168"/>
      <c r="R148" s="168"/>
    </row>
    <row r="149" spans="2:19" x14ac:dyDescent="0.25">
      <c r="B149" s="87" t="s">
        <v>161</v>
      </c>
      <c r="C149" s="35">
        <v>20</v>
      </c>
      <c r="D149" s="35">
        <f>C149*100/1000</f>
        <v>2</v>
      </c>
      <c r="E149" s="35">
        <v>322</v>
      </c>
      <c r="F149" s="2">
        <f>E149*D149</f>
        <v>644</v>
      </c>
      <c r="G149" s="35">
        <v>20</v>
      </c>
      <c r="H149" s="29">
        <f>G149*0.1</f>
        <v>2</v>
      </c>
      <c r="I149" s="61">
        <f>H149*E149</f>
        <v>644</v>
      </c>
      <c r="K149" s="168"/>
      <c r="L149" s="168"/>
      <c r="M149" s="168"/>
      <c r="N149" s="168"/>
      <c r="O149" s="168"/>
      <c r="P149" s="168"/>
      <c r="Q149" s="168"/>
      <c r="R149" s="168"/>
    </row>
    <row r="150" spans="2:19" x14ac:dyDescent="0.25">
      <c r="B150" s="87" t="s">
        <v>2</v>
      </c>
      <c r="C150" s="35">
        <v>15</v>
      </c>
      <c r="D150" s="35">
        <f t="shared" ref="D150:D151" si="46">C150*100/1000</f>
        <v>1.5</v>
      </c>
      <c r="E150" s="35">
        <v>85.8</v>
      </c>
      <c r="F150" s="2">
        <f t="shared" ref="F150:F151" si="47">E150*D150</f>
        <v>128.69999999999999</v>
      </c>
      <c r="G150" s="35">
        <v>15</v>
      </c>
      <c r="H150" s="29">
        <f t="shared" ref="H150:H151" si="48">G150*0.1</f>
        <v>1.5</v>
      </c>
      <c r="I150" s="61">
        <f>H150*E150</f>
        <v>128.69999999999999</v>
      </c>
      <c r="K150" s="168"/>
      <c r="L150" s="168"/>
      <c r="M150" s="168"/>
      <c r="N150" s="168"/>
      <c r="O150" s="168"/>
      <c r="P150" s="168"/>
      <c r="Q150" s="168"/>
      <c r="R150" s="168"/>
    </row>
    <row r="151" spans="2:19" x14ac:dyDescent="0.25">
      <c r="B151" s="8" t="s">
        <v>132</v>
      </c>
      <c r="C151" s="2">
        <v>10</v>
      </c>
      <c r="D151" s="35">
        <f t="shared" si="46"/>
        <v>1</v>
      </c>
      <c r="E151" s="2">
        <v>465</v>
      </c>
      <c r="F151" s="2">
        <f t="shared" si="47"/>
        <v>465</v>
      </c>
      <c r="G151" s="2">
        <v>10</v>
      </c>
      <c r="H151" s="29">
        <f t="shared" si="48"/>
        <v>1</v>
      </c>
      <c r="I151" s="61">
        <f>H151*E151</f>
        <v>465</v>
      </c>
      <c r="K151" s="168"/>
      <c r="L151" s="168"/>
      <c r="M151" s="168"/>
      <c r="N151" s="168"/>
      <c r="O151" s="168"/>
      <c r="P151" s="168"/>
      <c r="Q151" s="168"/>
      <c r="R151" s="168"/>
    </row>
    <row r="152" spans="2:19" ht="15.75" thickBot="1" x14ac:dyDescent="0.3">
      <c r="B152" s="12"/>
      <c r="C152" s="13"/>
      <c r="D152" s="13"/>
      <c r="E152" s="13"/>
      <c r="F152" s="32">
        <f>(F149+F150+F151)/100</f>
        <v>12.377000000000001</v>
      </c>
      <c r="G152" s="13"/>
      <c r="H152" s="13"/>
      <c r="I152" s="33">
        <f>(I149+I150+I151)/100</f>
        <v>12.377000000000001</v>
      </c>
      <c r="K152" s="168"/>
      <c r="L152" s="168"/>
      <c r="M152" s="168"/>
      <c r="N152" s="168"/>
      <c r="O152" s="168"/>
      <c r="P152" s="168"/>
      <c r="Q152" s="168"/>
      <c r="R152" s="168"/>
    </row>
    <row r="153" spans="2:19" x14ac:dyDescent="0.25">
      <c r="B153" s="5" t="s">
        <v>55</v>
      </c>
      <c r="C153" s="37">
        <v>50</v>
      </c>
      <c r="D153" s="6">
        <v>5</v>
      </c>
      <c r="E153" s="6">
        <v>62</v>
      </c>
      <c r="F153" s="37">
        <f>E153*D153/100</f>
        <v>3.1</v>
      </c>
      <c r="G153" s="37">
        <v>50</v>
      </c>
      <c r="H153" s="6">
        <v>5</v>
      </c>
      <c r="I153" s="38">
        <f>H153*E153/100</f>
        <v>3.1</v>
      </c>
      <c r="K153" s="168"/>
      <c r="L153" s="168"/>
      <c r="M153" s="168"/>
      <c r="N153" s="168"/>
      <c r="O153" s="168"/>
      <c r="P153" s="168"/>
      <c r="Q153" s="168"/>
      <c r="R153" s="168"/>
    </row>
    <row r="154" spans="2:19" x14ac:dyDescent="0.25">
      <c r="B154" s="23" t="s">
        <v>56</v>
      </c>
      <c r="C154" s="4"/>
      <c r="D154" s="4"/>
      <c r="E154" s="4">
        <v>117</v>
      </c>
      <c r="F154" s="22">
        <v>1.62</v>
      </c>
      <c r="G154" s="22">
        <v>20</v>
      </c>
      <c r="H154" s="4">
        <v>2</v>
      </c>
      <c r="I154" s="24">
        <v>1.62</v>
      </c>
      <c r="K154" s="168"/>
      <c r="L154" s="168"/>
      <c r="M154" s="168"/>
      <c r="N154" s="168"/>
      <c r="O154" s="168"/>
      <c r="P154" s="168"/>
      <c r="Q154" s="168"/>
      <c r="R154" s="168"/>
    </row>
    <row r="155" spans="2:19" ht="15.75" thickBot="1" x14ac:dyDescent="0.3">
      <c r="B155" s="21" t="s">
        <v>50</v>
      </c>
      <c r="C155" s="11"/>
      <c r="D155" s="11"/>
      <c r="E155" s="11"/>
      <c r="F155" s="26">
        <f>F154+F153+F152+F147+F141+F129</f>
        <v>88.483099999999993</v>
      </c>
      <c r="G155" s="11"/>
      <c r="H155" s="11"/>
      <c r="I155" s="27">
        <f>I154+I153+I152+I147+I141+I129</f>
        <v>96.414600000000007</v>
      </c>
      <c r="K155" s="168"/>
      <c r="L155" s="168"/>
      <c r="M155" s="168"/>
      <c r="N155" s="168"/>
      <c r="O155" s="168"/>
      <c r="P155" s="168"/>
      <c r="Q155" s="168"/>
      <c r="R155" s="168"/>
    </row>
    <row r="156" spans="2:19" ht="16.5" thickBot="1" x14ac:dyDescent="0.3">
      <c r="B156" s="367" t="s">
        <v>58</v>
      </c>
      <c r="C156" s="368"/>
      <c r="D156" s="368"/>
      <c r="E156" s="368"/>
      <c r="F156" s="368"/>
      <c r="G156" s="368"/>
      <c r="H156" s="368"/>
      <c r="I156" s="369"/>
      <c r="K156" s="168"/>
      <c r="L156" s="168"/>
      <c r="M156" s="168"/>
      <c r="N156" s="168"/>
      <c r="O156" s="168"/>
      <c r="P156" s="168"/>
      <c r="Q156" s="168"/>
      <c r="R156" s="168"/>
    </row>
    <row r="157" spans="2:19" x14ac:dyDescent="0.25">
      <c r="B157" s="362" t="s">
        <v>16</v>
      </c>
      <c r="C157" s="363" t="s">
        <v>86</v>
      </c>
      <c r="D157" s="363"/>
      <c r="E157" s="363"/>
      <c r="F157" s="363"/>
      <c r="G157" s="363" t="s">
        <v>85</v>
      </c>
      <c r="H157" s="363"/>
      <c r="I157" s="364"/>
      <c r="J157" s="168"/>
      <c r="K157" s="168"/>
      <c r="L157" s="168"/>
      <c r="M157" s="168"/>
      <c r="Q157" s="168"/>
      <c r="R157" s="168"/>
      <c r="S157" s="168"/>
    </row>
    <row r="158" spans="2:19" ht="30.75" thickBot="1" x14ac:dyDescent="0.3">
      <c r="B158" s="359"/>
      <c r="C158" s="16" t="s">
        <v>73</v>
      </c>
      <c r="D158" s="44" t="s">
        <v>5</v>
      </c>
      <c r="E158" s="44" t="s">
        <v>6</v>
      </c>
      <c r="F158" s="44" t="s">
        <v>13</v>
      </c>
      <c r="G158" s="16" t="s">
        <v>73</v>
      </c>
      <c r="H158" s="44" t="s">
        <v>14</v>
      </c>
      <c r="I158" s="45" t="s">
        <v>13</v>
      </c>
    </row>
    <row r="159" spans="2:19" x14ac:dyDescent="0.25">
      <c r="B159" s="55" t="s">
        <v>143</v>
      </c>
      <c r="C159" s="37">
        <v>60</v>
      </c>
      <c r="D159" s="6"/>
      <c r="E159" s="6"/>
      <c r="F159" s="6"/>
      <c r="G159" s="37">
        <v>100</v>
      </c>
      <c r="H159" s="6"/>
      <c r="I159" s="7"/>
    </row>
    <row r="160" spans="2:19" x14ac:dyDescent="0.25">
      <c r="B160" s="78" t="s">
        <v>18</v>
      </c>
      <c r="C160" s="66">
        <v>36</v>
      </c>
      <c r="D160" s="66">
        <f>C160*0.1</f>
        <v>3.6</v>
      </c>
      <c r="E160" s="66">
        <v>49</v>
      </c>
      <c r="F160" s="66">
        <f>D160*E160</f>
        <v>176.4</v>
      </c>
      <c r="G160" s="66">
        <f>C160*100/60</f>
        <v>60</v>
      </c>
      <c r="H160" s="66">
        <f>G160*0.1</f>
        <v>6</v>
      </c>
      <c r="I160" s="66">
        <f>H160*E160</f>
        <v>294</v>
      </c>
    </row>
    <row r="161" spans="2:20" x14ac:dyDescent="0.25">
      <c r="B161" s="78" t="s">
        <v>144</v>
      </c>
      <c r="C161" s="66">
        <v>6</v>
      </c>
      <c r="D161" s="66">
        <f t="shared" ref="D161:D165" si="49">C161*0.1</f>
        <v>0.60000000000000009</v>
      </c>
      <c r="E161" s="66">
        <v>198</v>
      </c>
      <c r="F161" s="66">
        <f t="shared" ref="F161:F165" si="50">D161*E161</f>
        <v>118.80000000000001</v>
      </c>
      <c r="G161" s="66">
        <f t="shared" ref="G161:G164" si="51">C161*100/60</f>
        <v>10</v>
      </c>
      <c r="H161" s="66">
        <f t="shared" ref="H161:H165" si="52">G161*0.1</f>
        <v>1</v>
      </c>
      <c r="I161" s="66">
        <f t="shared" ref="I161:I165" si="53">H161*E161</f>
        <v>198</v>
      </c>
    </row>
    <row r="162" spans="2:20" x14ac:dyDescent="0.25">
      <c r="B162" s="78" t="s">
        <v>19</v>
      </c>
      <c r="C162" s="66">
        <v>23</v>
      </c>
      <c r="D162" s="66">
        <f t="shared" si="49"/>
        <v>2.3000000000000003</v>
      </c>
      <c r="E162" s="66">
        <v>72</v>
      </c>
      <c r="F162" s="66">
        <f t="shared" si="50"/>
        <v>165.60000000000002</v>
      </c>
      <c r="G162" s="66">
        <v>38</v>
      </c>
      <c r="H162" s="66">
        <f t="shared" si="52"/>
        <v>3.8000000000000003</v>
      </c>
      <c r="I162" s="66">
        <f t="shared" si="53"/>
        <v>273.60000000000002</v>
      </c>
    </row>
    <row r="163" spans="2:20" x14ac:dyDescent="0.25">
      <c r="B163" s="78" t="s">
        <v>145</v>
      </c>
      <c r="C163" s="66">
        <v>15</v>
      </c>
      <c r="D163" s="66">
        <f t="shared" si="49"/>
        <v>1.5</v>
      </c>
      <c r="E163" s="66">
        <v>11</v>
      </c>
      <c r="F163" s="66">
        <f t="shared" si="50"/>
        <v>16.5</v>
      </c>
      <c r="G163" s="66">
        <f t="shared" si="51"/>
        <v>25</v>
      </c>
      <c r="H163" s="66">
        <f t="shared" si="52"/>
        <v>2.5</v>
      </c>
      <c r="I163" s="66">
        <f t="shared" si="53"/>
        <v>27.5</v>
      </c>
    </row>
    <row r="164" spans="2:20" x14ac:dyDescent="0.25">
      <c r="B164" s="78" t="s">
        <v>141</v>
      </c>
      <c r="C164" s="66">
        <v>3</v>
      </c>
      <c r="D164" s="66">
        <f t="shared" si="49"/>
        <v>0.30000000000000004</v>
      </c>
      <c r="E164" s="66">
        <v>138</v>
      </c>
      <c r="F164" s="66">
        <f t="shared" si="50"/>
        <v>41.400000000000006</v>
      </c>
      <c r="G164" s="66">
        <f t="shared" si="51"/>
        <v>5</v>
      </c>
      <c r="H164" s="66">
        <f t="shared" si="52"/>
        <v>0.5</v>
      </c>
      <c r="I164" s="66">
        <f t="shared" si="53"/>
        <v>69</v>
      </c>
    </row>
    <row r="165" spans="2:20" x14ac:dyDescent="0.25">
      <c r="B165" s="78" t="s">
        <v>1</v>
      </c>
      <c r="C165" s="66">
        <v>2</v>
      </c>
      <c r="D165" s="66">
        <f t="shared" si="49"/>
        <v>0.2</v>
      </c>
      <c r="E165" s="66">
        <v>27</v>
      </c>
      <c r="F165" s="66">
        <f t="shared" si="50"/>
        <v>5.4</v>
      </c>
      <c r="G165" s="66">
        <v>3</v>
      </c>
      <c r="H165" s="66">
        <f t="shared" si="52"/>
        <v>0.30000000000000004</v>
      </c>
      <c r="I165" s="66">
        <f t="shared" si="53"/>
        <v>8.1000000000000014</v>
      </c>
    </row>
    <row r="166" spans="2:20" ht="15.75" thickBot="1" x14ac:dyDescent="0.3">
      <c r="B166" s="108"/>
      <c r="C166" s="79"/>
      <c r="D166" s="79"/>
      <c r="E166" s="79"/>
      <c r="F166" s="80">
        <f>SUM(F160:F165)</f>
        <v>524.1</v>
      </c>
      <c r="G166" s="79"/>
      <c r="H166" s="79"/>
      <c r="I166" s="79">
        <f>SUM(I160:I165)</f>
        <v>870.2</v>
      </c>
    </row>
    <row r="167" spans="2:20" ht="15.75" thickBot="1" x14ac:dyDescent="0.3">
      <c r="B167" s="51"/>
      <c r="C167" s="50"/>
      <c r="D167" s="50"/>
      <c r="E167" s="50"/>
      <c r="F167" s="97">
        <f>F166/100</f>
        <v>5.2410000000000005</v>
      </c>
      <c r="G167" s="50"/>
      <c r="H167" s="50"/>
      <c r="I167" s="95">
        <f>I166/100</f>
        <v>8.702</v>
      </c>
    </row>
    <row r="168" spans="2:20" x14ac:dyDescent="0.25">
      <c r="B168" s="47" t="s">
        <v>198</v>
      </c>
      <c r="C168" s="54">
        <v>100</v>
      </c>
      <c r="D168" s="54"/>
      <c r="E168" s="54"/>
      <c r="F168" s="54"/>
      <c r="G168" s="54">
        <v>100</v>
      </c>
      <c r="H168" s="6"/>
      <c r="I168" s="7"/>
      <c r="N168" s="168"/>
      <c r="O168" s="168"/>
      <c r="P168" s="168"/>
    </row>
    <row r="169" spans="2:20" x14ac:dyDescent="0.25">
      <c r="B169" s="139" t="s">
        <v>199</v>
      </c>
      <c r="C169" s="177">
        <v>68</v>
      </c>
      <c r="D169" s="177">
        <f>C169*100/1000</f>
        <v>6.8</v>
      </c>
      <c r="E169" s="177">
        <v>440</v>
      </c>
      <c r="F169" s="177">
        <f>E169*D169</f>
        <v>2992</v>
      </c>
      <c r="G169" s="177">
        <v>68</v>
      </c>
      <c r="H169" s="156">
        <f>G169*100/1000</f>
        <v>6.8</v>
      </c>
      <c r="I169" s="61">
        <f>H169*E169</f>
        <v>2992</v>
      </c>
      <c r="L169" s="168"/>
      <c r="M169" s="168"/>
      <c r="N169" s="168"/>
      <c r="O169" s="168"/>
      <c r="P169" s="168"/>
      <c r="Q169" s="168"/>
      <c r="R169" s="168"/>
      <c r="S169" s="168"/>
      <c r="T169" s="168"/>
    </row>
    <row r="170" spans="2:20" x14ac:dyDescent="0.25">
      <c r="B170" s="139" t="s">
        <v>10</v>
      </c>
      <c r="C170" s="177">
        <v>16</v>
      </c>
      <c r="D170" s="177">
        <f t="shared" ref="D170:D174" si="54">C170*100/1000</f>
        <v>1.6</v>
      </c>
      <c r="E170" s="177">
        <v>62</v>
      </c>
      <c r="F170" s="177">
        <f t="shared" ref="F170:F174" si="55">E170*D170</f>
        <v>99.2</v>
      </c>
      <c r="G170" s="177">
        <v>16</v>
      </c>
      <c r="H170" s="156">
        <f t="shared" ref="H170:H174" si="56">G170*100/1000</f>
        <v>1.6</v>
      </c>
      <c r="I170" s="61">
        <f t="shared" ref="I170:I174" si="57">H170*E170</f>
        <v>99.2</v>
      </c>
      <c r="L170" s="168"/>
      <c r="M170" s="168"/>
      <c r="N170" s="168"/>
      <c r="O170" s="168"/>
      <c r="P170" s="168"/>
      <c r="Q170" s="168"/>
      <c r="R170" s="168"/>
      <c r="S170" s="168"/>
      <c r="T170" s="168"/>
    </row>
    <row r="171" spans="2:20" x14ac:dyDescent="0.25">
      <c r="B171" s="139" t="s">
        <v>0</v>
      </c>
      <c r="C171" s="177">
        <v>11</v>
      </c>
      <c r="D171" s="177">
        <f t="shared" si="54"/>
        <v>1.1000000000000001</v>
      </c>
      <c r="E171" s="177">
        <v>74</v>
      </c>
      <c r="F171" s="177">
        <f t="shared" si="55"/>
        <v>81.400000000000006</v>
      </c>
      <c r="G171" s="177">
        <v>11</v>
      </c>
      <c r="H171" s="156">
        <f t="shared" si="56"/>
        <v>1.1000000000000001</v>
      </c>
      <c r="I171" s="61">
        <f t="shared" si="57"/>
        <v>81.400000000000006</v>
      </c>
      <c r="L171" s="168"/>
      <c r="M171" s="168"/>
      <c r="N171" s="168"/>
      <c r="O171" s="168"/>
      <c r="P171" s="168"/>
      <c r="Q171" s="168"/>
      <c r="R171" s="168"/>
      <c r="S171" s="168"/>
      <c r="T171" s="168"/>
    </row>
    <row r="172" spans="2:20" x14ac:dyDescent="0.25">
      <c r="B172" s="139" t="s">
        <v>39</v>
      </c>
      <c r="C172" s="177">
        <v>6</v>
      </c>
      <c r="D172" s="177">
        <f>C172*100/40</f>
        <v>15</v>
      </c>
      <c r="E172" s="177">
        <v>11</v>
      </c>
      <c r="F172" s="177">
        <f t="shared" si="55"/>
        <v>165</v>
      </c>
      <c r="G172" s="177">
        <v>6</v>
      </c>
      <c r="H172" s="156">
        <f>G172*100/40</f>
        <v>15</v>
      </c>
      <c r="I172" s="61">
        <f t="shared" si="57"/>
        <v>165</v>
      </c>
      <c r="L172" s="168"/>
      <c r="M172" s="168"/>
      <c r="N172" s="168"/>
      <c r="O172" s="168"/>
      <c r="P172" s="168"/>
      <c r="Q172" s="168"/>
      <c r="R172" s="168"/>
      <c r="S172" s="168"/>
      <c r="T172" s="168"/>
    </row>
    <row r="173" spans="2:20" x14ac:dyDescent="0.25">
      <c r="B173" s="139" t="s">
        <v>25</v>
      </c>
      <c r="C173" s="177">
        <v>10</v>
      </c>
      <c r="D173" s="177">
        <f t="shared" si="54"/>
        <v>1</v>
      </c>
      <c r="E173" s="177">
        <v>49</v>
      </c>
      <c r="F173" s="177">
        <f t="shared" si="55"/>
        <v>49</v>
      </c>
      <c r="G173" s="177">
        <v>10</v>
      </c>
      <c r="H173" s="156">
        <f t="shared" si="56"/>
        <v>1</v>
      </c>
      <c r="I173" s="61">
        <f t="shared" si="57"/>
        <v>49</v>
      </c>
      <c r="L173" s="168"/>
      <c r="M173" s="168"/>
      <c r="N173" s="168"/>
      <c r="O173" s="168"/>
      <c r="P173" s="168"/>
      <c r="Q173" s="168"/>
      <c r="R173" s="168"/>
      <c r="S173" s="168"/>
      <c r="T173" s="168"/>
    </row>
    <row r="174" spans="2:20" x14ac:dyDescent="0.25">
      <c r="B174" s="139" t="s">
        <v>1</v>
      </c>
      <c r="C174" s="177">
        <v>1</v>
      </c>
      <c r="D174" s="177">
        <f t="shared" si="54"/>
        <v>0.1</v>
      </c>
      <c r="E174" s="177">
        <v>27</v>
      </c>
      <c r="F174" s="177">
        <f t="shared" si="55"/>
        <v>2.7</v>
      </c>
      <c r="G174" s="177">
        <v>1</v>
      </c>
      <c r="H174" s="156">
        <f t="shared" si="56"/>
        <v>0.1</v>
      </c>
      <c r="I174" s="61">
        <f t="shared" si="57"/>
        <v>2.7</v>
      </c>
      <c r="L174" s="168"/>
      <c r="M174" s="168"/>
      <c r="N174" s="168"/>
      <c r="O174" s="168"/>
      <c r="P174" s="168"/>
      <c r="Q174" s="168"/>
      <c r="R174" s="168"/>
      <c r="S174" s="168"/>
      <c r="T174" s="168"/>
    </row>
    <row r="175" spans="2:20" ht="15.75" thickBot="1" x14ac:dyDescent="0.3">
      <c r="B175" s="178"/>
      <c r="C175" s="79"/>
      <c r="D175" s="79"/>
      <c r="E175" s="79"/>
      <c r="F175" s="79">
        <f>SUM(F169:F174)</f>
        <v>3389.2999999999997</v>
      </c>
      <c r="G175" s="79"/>
      <c r="H175" s="79"/>
      <c r="I175" s="15">
        <f>SUM(I169:I174)</f>
        <v>3389.2999999999997</v>
      </c>
      <c r="L175" s="168"/>
      <c r="M175" s="168"/>
      <c r="N175" s="168"/>
      <c r="O175" s="168"/>
      <c r="P175" s="168"/>
      <c r="Q175" s="168"/>
      <c r="R175" s="168"/>
      <c r="S175" s="168"/>
      <c r="T175" s="168"/>
    </row>
    <row r="176" spans="2:20" ht="15.75" thickBot="1" x14ac:dyDescent="0.3">
      <c r="B176" s="51"/>
      <c r="C176" s="50"/>
      <c r="D176" s="50"/>
      <c r="E176" s="50"/>
      <c r="F176" s="97">
        <f>F175/100</f>
        <v>33.893000000000001</v>
      </c>
      <c r="G176" s="50"/>
      <c r="H176" s="50"/>
      <c r="I176" s="95">
        <f>I175/100</f>
        <v>33.893000000000001</v>
      </c>
      <c r="L176" s="168"/>
      <c r="M176" s="168"/>
      <c r="N176" s="168"/>
      <c r="O176" s="168"/>
      <c r="P176" s="168"/>
      <c r="Q176" s="168"/>
      <c r="R176" s="168"/>
      <c r="S176" s="168"/>
      <c r="T176" s="168"/>
    </row>
    <row r="177" spans="2:21" x14ac:dyDescent="0.25">
      <c r="B177" s="47" t="s">
        <v>83</v>
      </c>
      <c r="C177" s="37">
        <v>150</v>
      </c>
      <c r="D177" s="37"/>
      <c r="E177" s="37"/>
      <c r="F177" s="37"/>
      <c r="G177" s="37">
        <v>180</v>
      </c>
      <c r="H177" s="6"/>
      <c r="I177" s="7"/>
      <c r="L177" s="168"/>
      <c r="M177" s="168"/>
      <c r="N177" s="168"/>
      <c r="O177" s="168"/>
      <c r="P177" s="168"/>
      <c r="Q177" s="168"/>
      <c r="R177" s="168"/>
      <c r="S177" s="168"/>
      <c r="T177" s="168"/>
    </row>
    <row r="178" spans="2:21" x14ac:dyDescent="0.25">
      <c r="B178" s="8" t="s">
        <v>112</v>
      </c>
      <c r="C178" s="2">
        <v>75.8</v>
      </c>
      <c r="D178" s="2">
        <f>C178*0.1</f>
        <v>7.58</v>
      </c>
      <c r="E178" s="2">
        <v>57</v>
      </c>
      <c r="F178" s="2">
        <f>E178*D178</f>
        <v>432.06</v>
      </c>
      <c r="G178" s="2">
        <v>90.2</v>
      </c>
      <c r="H178" s="2">
        <f>G178*0.1</f>
        <v>9.0200000000000014</v>
      </c>
      <c r="I178" s="9">
        <f>H178*E178</f>
        <v>514.1400000000001</v>
      </c>
      <c r="L178" s="168"/>
      <c r="M178" s="168"/>
      <c r="N178" s="168"/>
      <c r="O178" s="168"/>
      <c r="P178" s="168"/>
      <c r="Q178" s="168"/>
      <c r="R178" s="168"/>
      <c r="S178" s="168"/>
      <c r="T178" s="168"/>
    </row>
    <row r="179" spans="2:21" x14ac:dyDescent="0.25">
      <c r="B179" s="8" t="s">
        <v>1</v>
      </c>
      <c r="C179" s="2">
        <v>2</v>
      </c>
      <c r="D179" s="2">
        <f t="shared" ref="D179:D180" si="58">C179*0.1</f>
        <v>0.2</v>
      </c>
      <c r="E179" s="2">
        <v>27</v>
      </c>
      <c r="F179" s="2">
        <f t="shared" ref="F179" si="59">E179*D179</f>
        <v>5.4</v>
      </c>
      <c r="G179" s="2">
        <v>3</v>
      </c>
      <c r="H179" s="2">
        <f t="shared" ref="H179:H180" si="60">G179*0.1</f>
        <v>0.30000000000000004</v>
      </c>
      <c r="I179" s="9">
        <f t="shared" ref="I179:I180" si="61">H179*E179</f>
        <v>8.1000000000000014</v>
      </c>
      <c r="L179" s="168"/>
      <c r="M179" s="168"/>
      <c r="N179" s="168"/>
      <c r="O179" s="168"/>
      <c r="P179" s="168"/>
      <c r="Q179" s="168"/>
      <c r="R179" s="168"/>
      <c r="S179" s="168"/>
      <c r="T179" s="168"/>
    </row>
    <row r="180" spans="2:21" x14ac:dyDescent="0.25">
      <c r="B180" s="8" t="s">
        <v>68</v>
      </c>
      <c r="C180" s="2">
        <v>10</v>
      </c>
      <c r="D180" s="2">
        <f t="shared" si="58"/>
        <v>1</v>
      </c>
      <c r="E180" s="2">
        <v>620</v>
      </c>
      <c r="F180" s="2">
        <f>E180*D180</f>
        <v>620</v>
      </c>
      <c r="G180" s="2">
        <v>12</v>
      </c>
      <c r="H180" s="2">
        <f t="shared" si="60"/>
        <v>1.2000000000000002</v>
      </c>
      <c r="I180" s="9">
        <f t="shared" si="61"/>
        <v>744.00000000000011</v>
      </c>
      <c r="L180" s="168"/>
      <c r="M180" s="168"/>
      <c r="N180" s="168"/>
      <c r="O180" s="168"/>
      <c r="P180" s="168"/>
      <c r="Q180" s="168"/>
      <c r="R180" s="168"/>
      <c r="S180" s="168"/>
      <c r="T180" s="168"/>
    </row>
    <row r="181" spans="2:21" x14ac:dyDescent="0.25">
      <c r="B181" s="8"/>
      <c r="C181" s="2"/>
      <c r="D181" s="2"/>
      <c r="E181" s="2"/>
      <c r="F181" s="2">
        <f>SUM(F178:F180)</f>
        <v>1057.46</v>
      </c>
      <c r="G181" s="2"/>
      <c r="H181" s="2"/>
      <c r="I181" s="9">
        <f>SUM(I178:I180)</f>
        <v>1266.2400000000002</v>
      </c>
      <c r="L181" s="168"/>
      <c r="M181" s="168"/>
      <c r="N181" s="168"/>
      <c r="O181" s="168"/>
      <c r="P181" s="168"/>
      <c r="Q181" s="168"/>
      <c r="R181" s="168"/>
      <c r="S181" s="168"/>
      <c r="T181" s="168"/>
    </row>
    <row r="182" spans="2:21" ht="15.75" thickBot="1" x14ac:dyDescent="0.3">
      <c r="B182" s="12"/>
      <c r="C182" s="13"/>
      <c r="D182" s="13"/>
      <c r="E182" s="13"/>
      <c r="F182" s="109">
        <f>F181/100</f>
        <v>10.5746</v>
      </c>
      <c r="G182" s="13"/>
      <c r="H182" s="13"/>
      <c r="I182" s="53">
        <f>I181/100</f>
        <v>12.662400000000002</v>
      </c>
      <c r="L182" s="168"/>
      <c r="M182" s="168"/>
      <c r="N182" s="168"/>
      <c r="O182" s="168"/>
      <c r="P182" s="168"/>
      <c r="Q182" s="168"/>
      <c r="R182" s="168"/>
      <c r="S182" s="168"/>
      <c r="T182" s="168"/>
    </row>
    <row r="183" spans="2:21" x14ac:dyDescent="0.25">
      <c r="B183" s="47" t="s">
        <v>84</v>
      </c>
      <c r="C183" s="37">
        <v>200</v>
      </c>
      <c r="D183" s="37"/>
      <c r="E183" s="37"/>
      <c r="F183" s="37"/>
      <c r="G183" s="37">
        <v>200</v>
      </c>
      <c r="H183" s="6"/>
      <c r="I183" s="7"/>
      <c r="L183" s="168"/>
      <c r="M183" s="168"/>
      <c r="N183" s="168"/>
      <c r="O183" s="168"/>
      <c r="P183" s="168"/>
      <c r="Q183" s="168"/>
      <c r="R183" s="168"/>
      <c r="S183" s="168"/>
      <c r="T183" s="168"/>
    </row>
    <row r="184" spans="2:21" x14ac:dyDescent="0.25">
      <c r="B184" s="8" t="s">
        <v>72</v>
      </c>
      <c r="C184" s="2">
        <v>20</v>
      </c>
      <c r="D184" s="2">
        <f>C184*0.1</f>
        <v>2</v>
      </c>
      <c r="E184" s="2">
        <v>320</v>
      </c>
      <c r="F184" s="2">
        <f>E184*D184</f>
        <v>640</v>
      </c>
      <c r="G184" s="2">
        <v>20</v>
      </c>
      <c r="H184" s="2">
        <f>G184*0.1</f>
        <v>2</v>
      </c>
      <c r="I184" s="9">
        <f>H184*E184</f>
        <v>640</v>
      </c>
      <c r="L184" s="168"/>
      <c r="M184" s="168"/>
      <c r="N184" s="168"/>
      <c r="O184" s="168"/>
      <c r="P184" s="168"/>
      <c r="Q184" s="168"/>
      <c r="R184" s="168"/>
      <c r="S184" s="168"/>
      <c r="T184" s="168"/>
    </row>
    <row r="185" spans="2:21" x14ac:dyDescent="0.25">
      <c r="B185" s="8" t="s">
        <v>2</v>
      </c>
      <c r="C185" s="2">
        <v>15</v>
      </c>
      <c r="D185" s="2">
        <f>C185*0.1</f>
        <v>1.5</v>
      </c>
      <c r="E185" s="2">
        <v>85.8</v>
      </c>
      <c r="F185" s="2">
        <f>E185*D185</f>
        <v>128.69999999999999</v>
      </c>
      <c r="G185" s="2">
        <v>15</v>
      </c>
      <c r="H185" s="2">
        <f>G185*0.1</f>
        <v>1.5</v>
      </c>
      <c r="I185" s="9">
        <f>H185*E185</f>
        <v>128.69999999999999</v>
      </c>
      <c r="L185" s="168"/>
      <c r="M185" s="168"/>
      <c r="N185" s="168"/>
      <c r="O185" s="168"/>
      <c r="P185" s="168"/>
      <c r="Q185" s="168"/>
      <c r="R185" s="168"/>
      <c r="S185" s="168"/>
      <c r="T185" s="168"/>
    </row>
    <row r="186" spans="2:21" x14ac:dyDescent="0.25">
      <c r="B186" s="8"/>
      <c r="C186" s="2"/>
      <c r="D186" s="2"/>
      <c r="E186" s="2"/>
      <c r="F186" s="2">
        <f>SUM(F184:F185)</f>
        <v>768.7</v>
      </c>
      <c r="G186" s="2"/>
      <c r="H186" s="2"/>
      <c r="I186" s="9">
        <f>SUM(I184:I185)</f>
        <v>768.7</v>
      </c>
      <c r="L186" s="168"/>
      <c r="M186" s="168"/>
      <c r="N186" s="168"/>
      <c r="O186" s="168"/>
      <c r="P186" s="168"/>
      <c r="Q186" s="168"/>
      <c r="R186" s="168"/>
      <c r="S186" s="168"/>
      <c r="T186" s="168"/>
    </row>
    <row r="187" spans="2:21" ht="15.75" thickBot="1" x14ac:dyDescent="0.3">
      <c r="B187" s="12"/>
      <c r="C187" s="13"/>
      <c r="D187" s="13"/>
      <c r="E187" s="13"/>
      <c r="F187" s="32">
        <f>F186/100</f>
        <v>7.6870000000000003</v>
      </c>
      <c r="G187" s="32"/>
      <c r="H187" s="32"/>
      <c r="I187" s="33">
        <f>I186/100</f>
        <v>7.6870000000000003</v>
      </c>
      <c r="L187" s="168"/>
      <c r="M187" s="168"/>
      <c r="N187" s="168"/>
      <c r="O187" s="168"/>
      <c r="P187" s="168"/>
      <c r="Q187" s="168"/>
      <c r="R187" s="168"/>
      <c r="S187" s="168"/>
      <c r="T187" s="168"/>
    </row>
    <row r="188" spans="2:21" ht="15.75" thickBot="1" x14ac:dyDescent="0.3">
      <c r="B188" s="5" t="s">
        <v>55</v>
      </c>
      <c r="C188" s="37">
        <v>50</v>
      </c>
      <c r="D188" s="6">
        <v>5</v>
      </c>
      <c r="E188" s="6">
        <v>62</v>
      </c>
      <c r="F188" s="37">
        <f>E188*D188/100</f>
        <v>3.1</v>
      </c>
      <c r="G188" s="37">
        <v>50</v>
      </c>
      <c r="H188" s="6">
        <v>5</v>
      </c>
      <c r="I188" s="38">
        <f>H188*E188/100</f>
        <v>3.1</v>
      </c>
      <c r="L188" s="168"/>
      <c r="M188" s="168"/>
      <c r="N188" s="168"/>
      <c r="O188" s="168"/>
      <c r="P188" s="168"/>
      <c r="Q188" s="168"/>
      <c r="R188" s="168"/>
      <c r="S188" s="168"/>
      <c r="T188" s="168"/>
    </row>
    <row r="189" spans="2:21" ht="15.75" thickBot="1" x14ac:dyDescent="0.3">
      <c r="B189" s="23" t="s">
        <v>56</v>
      </c>
      <c r="C189" s="4"/>
      <c r="D189" s="4"/>
      <c r="E189" s="4">
        <v>117</v>
      </c>
      <c r="F189" s="84">
        <f>E189*D189/100</f>
        <v>0</v>
      </c>
      <c r="G189" s="22">
        <v>30</v>
      </c>
      <c r="H189" s="4">
        <f>G189*0.1</f>
        <v>3</v>
      </c>
      <c r="I189" s="93">
        <f>H189*E189/100</f>
        <v>3.51</v>
      </c>
      <c r="L189" s="168"/>
      <c r="M189" s="168"/>
      <c r="N189" s="168"/>
      <c r="O189" s="168"/>
      <c r="P189" s="168"/>
      <c r="Q189" s="168"/>
      <c r="R189" s="168"/>
      <c r="S189" s="168"/>
      <c r="T189" s="168"/>
    </row>
    <row r="190" spans="2:21" ht="15.75" thickBot="1" x14ac:dyDescent="0.3">
      <c r="B190" s="111" t="s">
        <v>50</v>
      </c>
      <c r="C190" s="65"/>
      <c r="D190" s="65"/>
      <c r="E190" s="65"/>
      <c r="F190" s="260">
        <f>F189+F188+F187+F182+F176+F167</f>
        <v>60.495600000000003</v>
      </c>
      <c r="G190" s="261"/>
      <c r="H190" s="261"/>
      <c r="I190" s="263">
        <f>I189+I188+I187+I182+I176+I167</f>
        <v>69.554400000000001</v>
      </c>
      <c r="L190" s="168"/>
      <c r="M190" s="168"/>
      <c r="N190" s="168"/>
      <c r="O190" s="168"/>
      <c r="P190" s="168"/>
      <c r="Q190" s="168"/>
      <c r="R190" s="168"/>
      <c r="S190" s="168"/>
      <c r="T190" s="168"/>
    </row>
    <row r="191" spans="2:21" ht="16.5" thickBot="1" x14ac:dyDescent="0.3">
      <c r="B191" s="374" t="s">
        <v>60</v>
      </c>
      <c r="C191" s="375"/>
      <c r="D191" s="375"/>
      <c r="E191" s="375"/>
      <c r="F191" s="375"/>
      <c r="G191" s="375"/>
      <c r="H191" s="375"/>
      <c r="I191" s="376"/>
      <c r="L191" s="168"/>
      <c r="M191" s="168"/>
      <c r="N191" s="168"/>
      <c r="O191" s="168"/>
      <c r="P191" s="168"/>
      <c r="Q191" s="168"/>
      <c r="R191" s="168"/>
      <c r="S191" s="168"/>
      <c r="T191" s="168"/>
    </row>
    <row r="192" spans="2:21" x14ac:dyDescent="0.25">
      <c r="B192" s="362" t="s">
        <v>16</v>
      </c>
      <c r="C192" s="363" t="s">
        <v>86</v>
      </c>
      <c r="D192" s="363"/>
      <c r="E192" s="363"/>
      <c r="F192" s="363"/>
      <c r="G192" s="363" t="s">
        <v>85</v>
      </c>
      <c r="H192" s="363"/>
      <c r="I192" s="364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</row>
    <row r="193" spans="2:21" ht="30.75" thickBot="1" x14ac:dyDescent="0.3">
      <c r="B193" s="359"/>
      <c r="C193" s="16" t="s">
        <v>73</v>
      </c>
      <c r="D193" s="44" t="s">
        <v>5</v>
      </c>
      <c r="E193" s="44" t="s">
        <v>6</v>
      </c>
      <c r="F193" s="44" t="s">
        <v>13</v>
      </c>
      <c r="G193" s="16" t="s">
        <v>73</v>
      </c>
      <c r="H193" s="44" t="s">
        <v>14</v>
      </c>
      <c r="I193" s="45" t="s">
        <v>13</v>
      </c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</row>
    <row r="194" spans="2:21" x14ac:dyDescent="0.25">
      <c r="B194" s="55" t="s">
        <v>201</v>
      </c>
      <c r="C194" s="37">
        <v>60</v>
      </c>
      <c r="D194" s="6"/>
      <c r="E194" s="6"/>
      <c r="F194" s="6"/>
      <c r="G194" s="37">
        <v>100</v>
      </c>
      <c r="H194" s="6"/>
      <c r="I194" s="7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</row>
    <row r="195" spans="2:21" x14ac:dyDescent="0.25">
      <c r="B195" s="100" t="s">
        <v>111</v>
      </c>
      <c r="C195" s="66">
        <v>70</v>
      </c>
      <c r="D195" s="66">
        <f>C195*0.1</f>
        <v>7</v>
      </c>
      <c r="E195" s="66">
        <v>180</v>
      </c>
      <c r="F195" s="66">
        <f>D195*E195</f>
        <v>1260</v>
      </c>
      <c r="G195" s="66">
        <v>116</v>
      </c>
      <c r="H195" s="66">
        <f>G195*0.1</f>
        <v>11.600000000000001</v>
      </c>
      <c r="I195" s="101">
        <f>H195*E195</f>
        <v>2088.0000000000005</v>
      </c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</row>
    <row r="196" spans="2:21" x14ac:dyDescent="0.25">
      <c r="B196" s="102" t="s">
        <v>21</v>
      </c>
      <c r="C196" s="79">
        <v>4</v>
      </c>
      <c r="D196" s="66">
        <f t="shared" ref="D196" si="62">C196*0.1</f>
        <v>0.4</v>
      </c>
      <c r="E196" s="79">
        <v>138</v>
      </c>
      <c r="F196" s="66">
        <f t="shared" ref="F196" si="63">D196*E196</f>
        <v>55.2</v>
      </c>
      <c r="G196" s="79">
        <v>6</v>
      </c>
      <c r="H196" s="66">
        <f t="shared" ref="H196" si="64">G196*0.1</f>
        <v>0.60000000000000009</v>
      </c>
      <c r="I196" s="101">
        <f t="shared" ref="I196" si="65">H196*E196</f>
        <v>82.800000000000011</v>
      </c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</row>
    <row r="197" spans="2:21" ht="15.75" thickBot="1" x14ac:dyDescent="0.3">
      <c r="B197" s="103"/>
      <c r="C197" s="40"/>
      <c r="D197" s="40"/>
      <c r="E197" s="40"/>
      <c r="F197" s="104">
        <f>SUM(F195:F196)</f>
        <v>1315.2</v>
      </c>
      <c r="G197" s="40"/>
      <c r="H197" s="40"/>
      <c r="I197" s="99">
        <f>SUM(I195:I196)</f>
        <v>2170.8000000000006</v>
      </c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</row>
    <row r="198" spans="2:21" ht="15.75" thickBot="1" x14ac:dyDescent="0.3">
      <c r="B198" s="51"/>
      <c r="C198" s="50"/>
      <c r="D198" s="50"/>
      <c r="E198" s="50"/>
      <c r="F198" s="97">
        <f>F197/100</f>
        <v>13.152000000000001</v>
      </c>
      <c r="G198" s="50"/>
      <c r="H198" s="50"/>
      <c r="I198" s="95">
        <f>I197/100</f>
        <v>21.708000000000006</v>
      </c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</row>
    <row r="199" spans="2:21" x14ac:dyDescent="0.25">
      <c r="B199" s="47" t="s">
        <v>81</v>
      </c>
      <c r="C199" s="37">
        <v>150</v>
      </c>
      <c r="D199" s="37"/>
      <c r="E199" s="37"/>
      <c r="F199" s="37"/>
      <c r="G199" s="37">
        <v>180</v>
      </c>
      <c r="H199" s="6"/>
      <c r="I199" s="7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</row>
    <row r="200" spans="2:21" x14ac:dyDescent="0.25">
      <c r="B200" s="8" t="s">
        <v>45</v>
      </c>
      <c r="C200" s="2">
        <v>50</v>
      </c>
      <c r="D200" s="2">
        <f>C200*0.1</f>
        <v>5</v>
      </c>
      <c r="E200" s="2">
        <v>48</v>
      </c>
      <c r="F200" s="2">
        <f>E200*D200</f>
        <v>240</v>
      </c>
      <c r="G200" s="2">
        <v>60</v>
      </c>
      <c r="H200" s="2">
        <f>G200*0.1</f>
        <v>6</v>
      </c>
      <c r="I200" s="9">
        <f>H200*E200</f>
        <v>288</v>
      </c>
      <c r="J200" s="168"/>
      <c r="K200" s="168"/>
      <c r="L200" s="168"/>
      <c r="M200" s="168"/>
      <c r="Q200" s="168"/>
      <c r="R200" s="168"/>
      <c r="S200" s="168"/>
      <c r="T200" s="168"/>
      <c r="U200" s="168"/>
    </row>
    <row r="201" spans="2:21" x14ac:dyDescent="0.25">
      <c r="B201" s="8" t="s">
        <v>1</v>
      </c>
      <c r="C201" s="2">
        <v>2</v>
      </c>
      <c r="D201" s="2">
        <f t="shared" ref="D201:D202" si="66">C201*0.1</f>
        <v>0.2</v>
      </c>
      <c r="E201" s="2">
        <v>27</v>
      </c>
      <c r="F201" s="2">
        <f>E201*D201</f>
        <v>5.4</v>
      </c>
      <c r="G201" s="2">
        <v>3</v>
      </c>
      <c r="H201" s="2">
        <f t="shared" ref="H201:H202" si="67">G201*0.1</f>
        <v>0.30000000000000004</v>
      </c>
      <c r="I201" s="9">
        <f t="shared" ref="I201:I202" si="68">H201*E201</f>
        <v>8.1000000000000014</v>
      </c>
    </row>
    <row r="202" spans="2:21" x14ac:dyDescent="0.25">
      <c r="B202" s="8" t="s">
        <v>68</v>
      </c>
      <c r="C202" s="2">
        <v>6</v>
      </c>
      <c r="D202" s="2">
        <f t="shared" si="66"/>
        <v>0.60000000000000009</v>
      </c>
      <c r="E202" s="2">
        <v>620</v>
      </c>
      <c r="F202" s="2">
        <f>E202*D202</f>
        <v>372.00000000000006</v>
      </c>
      <c r="G202" s="2">
        <v>7.6</v>
      </c>
      <c r="H202" s="2">
        <f t="shared" si="67"/>
        <v>0.76</v>
      </c>
      <c r="I202" s="9">
        <f t="shared" si="68"/>
        <v>471.2</v>
      </c>
    </row>
    <row r="203" spans="2:21" x14ac:dyDescent="0.25">
      <c r="B203" s="8"/>
      <c r="C203" s="2"/>
      <c r="D203" s="2"/>
      <c r="E203" s="2"/>
      <c r="F203" s="2">
        <f>SUM(F200:F202)</f>
        <v>617.40000000000009</v>
      </c>
      <c r="G203" s="2"/>
      <c r="H203" s="2"/>
      <c r="I203" s="9">
        <f>SUM(I200:I202)</f>
        <v>767.3</v>
      </c>
    </row>
    <row r="204" spans="2:21" ht="15.75" thickBot="1" x14ac:dyDescent="0.3">
      <c r="B204" s="12"/>
      <c r="C204" s="13"/>
      <c r="D204" s="13"/>
      <c r="E204" s="13"/>
      <c r="F204" s="41">
        <f>F203/100</f>
        <v>6.1740000000000013</v>
      </c>
      <c r="G204" s="13"/>
      <c r="H204" s="13"/>
      <c r="I204" s="53">
        <f>I203/100</f>
        <v>7.6729999999999992</v>
      </c>
      <c r="N204" s="168"/>
      <c r="O204" s="168"/>
      <c r="P204" s="168"/>
    </row>
    <row r="205" spans="2:21" x14ac:dyDescent="0.25">
      <c r="B205" s="10" t="s">
        <v>51</v>
      </c>
      <c r="C205" s="3">
        <v>200</v>
      </c>
      <c r="D205" s="3"/>
      <c r="E205" s="3"/>
      <c r="F205" s="3"/>
      <c r="G205" s="3">
        <v>200</v>
      </c>
      <c r="H205" s="2"/>
      <c r="I205" s="9"/>
      <c r="J205" s="168"/>
      <c r="K205" s="168"/>
      <c r="L205" s="168"/>
      <c r="M205" s="168"/>
      <c r="N205" s="176"/>
      <c r="O205" s="176"/>
      <c r="P205" s="176"/>
      <c r="Q205" s="168"/>
      <c r="R205" s="168"/>
      <c r="S205" s="168"/>
    </row>
    <row r="206" spans="2:21" x14ac:dyDescent="0.25">
      <c r="B206" s="8" t="s">
        <v>134</v>
      </c>
      <c r="C206" s="2">
        <v>1</v>
      </c>
      <c r="D206" s="2">
        <f>C206*0.1</f>
        <v>0.1</v>
      </c>
      <c r="E206" s="2">
        <v>650</v>
      </c>
      <c r="F206" s="2">
        <f>E206*D206</f>
        <v>65</v>
      </c>
      <c r="G206" s="2">
        <v>1</v>
      </c>
      <c r="H206" s="2">
        <f>D206</f>
        <v>0.1</v>
      </c>
      <c r="I206" s="2">
        <f>H206*E206</f>
        <v>65</v>
      </c>
      <c r="J206" s="168"/>
      <c r="K206" s="176"/>
      <c r="L206" s="176"/>
      <c r="M206" s="176"/>
      <c r="N206" s="176"/>
      <c r="O206" s="176"/>
      <c r="P206" s="176"/>
      <c r="Q206" s="176"/>
      <c r="R206" s="176"/>
      <c r="S206" s="168"/>
    </row>
    <row r="207" spans="2:21" x14ac:dyDescent="0.25">
      <c r="B207" s="8" t="s">
        <v>2</v>
      </c>
      <c r="C207" s="2">
        <v>11</v>
      </c>
      <c r="D207" s="2">
        <f t="shared" ref="D207" si="69">C207*0.1</f>
        <v>1.1000000000000001</v>
      </c>
      <c r="E207" s="2">
        <v>85.8</v>
      </c>
      <c r="F207" s="2">
        <f>E207*D207</f>
        <v>94.38000000000001</v>
      </c>
      <c r="G207" s="2">
        <v>11</v>
      </c>
      <c r="H207" s="2">
        <f t="shared" ref="H207" si="70">D207</f>
        <v>1.1000000000000001</v>
      </c>
      <c r="I207" s="2">
        <f t="shared" ref="I207" si="71">H207*E207</f>
        <v>94.38000000000001</v>
      </c>
      <c r="J207" s="168"/>
      <c r="K207" s="176"/>
      <c r="L207" s="176"/>
      <c r="M207" s="176"/>
      <c r="N207" s="176"/>
      <c r="O207" s="176"/>
      <c r="P207" s="176"/>
      <c r="Q207" s="176"/>
      <c r="R207" s="176"/>
      <c r="S207" s="168"/>
    </row>
    <row r="208" spans="2:21" x14ac:dyDescent="0.25">
      <c r="B208" s="8"/>
      <c r="C208" s="2"/>
      <c r="D208" s="2"/>
      <c r="E208" s="2"/>
      <c r="F208" s="2">
        <f>SUM(F206:F207)</f>
        <v>159.38</v>
      </c>
      <c r="G208" s="2"/>
      <c r="H208" s="2"/>
      <c r="I208" s="2">
        <f>SUM(I206:I207)</f>
        <v>159.38</v>
      </c>
      <c r="J208" s="168"/>
      <c r="K208" s="176"/>
      <c r="L208" s="176"/>
      <c r="M208" s="176"/>
      <c r="N208" s="176"/>
      <c r="O208" s="176"/>
      <c r="P208" s="176"/>
      <c r="Q208" s="176"/>
      <c r="R208" s="176"/>
      <c r="S208" s="168"/>
    </row>
    <row r="209" spans="2:19" ht="15.75" thickBot="1" x14ac:dyDescent="0.3">
      <c r="B209" s="23"/>
      <c r="C209" s="4"/>
      <c r="D209" s="4"/>
      <c r="E209" s="4"/>
      <c r="F209" s="22">
        <f>F208/100</f>
        <v>1.5937999999999999</v>
      </c>
      <c r="G209" s="4"/>
      <c r="H209" s="4"/>
      <c r="I209" s="24">
        <f>I208/100</f>
        <v>1.5937999999999999</v>
      </c>
      <c r="J209" s="168"/>
      <c r="K209" s="176"/>
      <c r="L209" s="176"/>
      <c r="M209" s="176"/>
      <c r="N209" s="176"/>
      <c r="O209" s="176"/>
      <c r="P209" s="176"/>
      <c r="Q209" s="176"/>
      <c r="R209" s="176"/>
      <c r="S209" s="168"/>
    </row>
    <row r="210" spans="2:19" x14ac:dyDescent="0.25">
      <c r="B210" s="5" t="s">
        <v>44</v>
      </c>
      <c r="C210" s="37">
        <v>100</v>
      </c>
      <c r="D210" s="37"/>
      <c r="E210" s="37"/>
      <c r="F210" s="37"/>
      <c r="G210" s="37">
        <v>100</v>
      </c>
      <c r="H210" s="6"/>
      <c r="I210" s="7"/>
      <c r="J210" s="168"/>
      <c r="K210" s="176"/>
      <c r="L210" s="176"/>
      <c r="M210" s="176"/>
      <c r="N210" s="176"/>
      <c r="O210" s="176"/>
      <c r="P210" s="176"/>
      <c r="Q210" s="176"/>
      <c r="R210" s="176"/>
      <c r="S210" s="168"/>
    </row>
    <row r="211" spans="2:19" x14ac:dyDescent="0.25">
      <c r="B211" s="8" t="s">
        <v>24</v>
      </c>
      <c r="C211" s="2">
        <v>75</v>
      </c>
      <c r="D211" s="2">
        <f>C211*0.1</f>
        <v>7.5</v>
      </c>
      <c r="E211" s="2">
        <v>530</v>
      </c>
      <c r="F211" s="2">
        <f>E211*D211</f>
        <v>3975</v>
      </c>
      <c r="G211" s="2">
        <v>75</v>
      </c>
      <c r="H211" s="2">
        <f>G211*0.1</f>
        <v>7.5</v>
      </c>
      <c r="I211" s="9">
        <f>H211*E211</f>
        <v>3975</v>
      </c>
      <c r="J211" s="168"/>
      <c r="K211" s="176"/>
      <c r="L211" s="176"/>
      <c r="M211" s="176"/>
      <c r="N211" s="176"/>
      <c r="O211" s="176"/>
      <c r="P211" s="176"/>
      <c r="Q211" s="176"/>
      <c r="R211" s="176"/>
      <c r="S211" s="168"/>
    </row>
    <row r="212" spans="2:19" x14ac:dyDescent="0.25">
      <c r="B212" s="8" t="s">
        <v>67</v>
      </c>
      <c r="C212" s="2">
        <v>6</v>
      </c>
      <c r="D212" s="2">
        <f t="shared" ref="D212:D216" si="72">C212*0.1</f>
        <v>0.60000000000000009</v>
      </c>
      <c r="E212" s="2">
        <v>138</v>
      </c>
      <c r="F212" s="2">
        <f t="shared" ref="F212:F216" si="73">E212*D212</f>
        <v>82.800000000000011</v>
      </c>
      <c r="G212" s="2">
        <v>6</v>
      </c>
      <c r="H212" s="2">
        <f t="shared" ref="H212:H216" si="74">G212*0.1</f>
        <v>0.60000000000000009</v>
      </c>
      <c r="I212" s="9">
        <f t="shared" ref="I212:I216" si="75">H212*E212</f>
        <v>82.800000000000011</v>
      </c>
      <c r="J212" s="168"/>
      <c r="K212" s="176"/>
      <c r="L212" s="176"/>
      <c r="M212" s="176"/>
      <c r="N212" s="176"/>
      <c r="O212" s="176"/>
      <c r="P212" s="176"/>
      <c r="Q212" s="176"/>
      <c r="R212" s="176"/>
      <c r="S212" s="168"/>
    </row>
    <row r="213" spans="2:19" x14ac:dyDescent="0.25">
      <c r="B213" s="8" t="s">
        <v>25</v>
      </c>
      <c r="C213" s="2">
        <v>18.75</v>
      </c>
      <c r="D213" s="2">
        <f t="shared" si="72"/>
        <v>1.875</v>
      </c>
      <c r="E213" s="2">
        <v>49</v>
      </c>
      <c r="F213" s="2">
        <f t="shared" si="73"/>
        <v>91.875</v>
      </c>
      <c r="G213" s="2">
        <v>18.75</v>
      </c>
      <c r="H213" s="2">
        <f t="shared" si="74"/>
        <v>1.875</v>
      </c>
      <c r="I213" s="9">
        <f t="shared" si="75"/>
        <v>91.875</v>
      </c>
      <c r="J213" s="168"/>
      <c r="K213" s="176"/>
      <c r="L213" s="176"/>
      <c r="M213" s="176"/>
      <c r="N213" s="176"/>
      <c r="O213" s="176"/>
      <c r="P213" s="176"/>
      <c r="Q213" s="176"/>
      <c r="R213" s="176"/>
      <c r="S213" s="168"/>
    </row>
    <row r="214" spans="2:19" x14ac:dyDescent="0.25">
      <c r="B214" s="8" t="s">
        <v>43</v>
      </c>
      <c r="C214" s="2">
        <v>9</v>
      </c>
      <c r="D214" s="2">
        <f t="shared" si="72"/>
        <v>0.9</v>
      </c>
      <c r="E214" s="2">
        <v>132</v>
      </c>
      <c r="F214" s="2">
        <f t="shared" si="73"/>
        <v>118.8</v>
      </c>
      <c r="G214" s="2">
        <v>9</v>
      </c>
      <c r="H214" s="2">
        <f t="shared" si="74"/>
        <v>0.9</v>
      </c>
      <c r="I214" s="9">
        <f t="shared" si="75"/>
        <v>118.8</v>
      </c>
      <c r="J214" s="168"/>
      <c r="K214" s="176"/>
      <c r="L214" s="176"/>
      <c r="M214" s="176"/>
      <c r="N214" s="176"/>
      <c r="O214" s="176"/>
      <c r="P214" s="176"/>
      <c r="Q214" s="176"/>
      <c r="R214" s="176"/>
      <c r="S214" s="168"/>
    </row>
    <row r="215" spans="2:19" x14ac:dyDescent="0.25">
      <c r="B215" s="8" t="s">
        <v>26</v>
      </c>
      <c r="C215" s="2">
        <v>3</v>
      </c>
      <c r="D215" s="2">
        <f t="shared" si="72"/>
        <v>0.30000000000000004</v>
      </c>
      <c r="E215" s="2">
        <v>30</v>
      </c>
      <c r="F215" s="2">
        <f t="shared" si="73"/>
        <v>9.0000000000000018</v>
      </c>
      <c r="G215" s="2">
        <v>3</v>
      </c>
      <c r="H215" s="2">
        <f t="shared" si="74"/>
        <v>0.30000000000000004</v>
      </c>
      <c r="I215" s="9">
        <f t="shared" si="75"/>
        <v>9.0000000000000018</v>
      </c>
      <c r="J215" s="168"/>
      <c r="K215" s="176"/>
      <c r="L215" s="176"/>
      <c r="M215" s="176"/>
      <c r="N215" s="176"/>
      <c r="O215" s="176"/>
      <c r="P215" s="176"/>
      <c r="Q215" s="176"/>
      <c r="R215" s="176"/>
      <c r="S215" s="168"/>
    </row>
    <row r="216" spans="2:19" x14ac:dyDescent="0.25">
      <c r="B216" s="8" t="s">
        <v>1</v>
      </c>
      <c r="C216" s="2">
        <v>3</v>
      </c>
      <c r="D216" s="2">
        <f t="shared" si="72"/>
        <v>0.30000000000000004</v>
      </c>
      <c r="E216" s="2">
        <v>27</v>
      </c>
      <c r="F216" s="2">
        <f t="shared" si="73"/>
        <v>8.1000000000000014</v>
      </c>
      <c r="G216" s="2">
        <v>3</v>
      </c>
      <c r="H216" s="2">
        <f t="shared" si="74"/>
        <v>0.30000000000000004</v>
      </c>
      <c r="I216" s="9">
        <f t="shared" si="75"/>
        <v>8.1000000000000014</v>
      </c>
      <c r="J216" s="168"/>
      <c r="K216" s="176"/>
      <c r="L216" s="176"/>
      <c r="M216" s="176"/>
      <c r="N216" s="176"/>
      <c r="O216" s="176"/>
      <c r="P216" s="176"/>
      <c r="Q216" s="176"/>
      <c r="R216" s="176"/>
      <c r="S216" s="168"/>
    </row>
    <row r="217" spans="2:19" x14ac:dyDescent="0.25">
      <c r="B217" s="8"/>
      <c r="C217" s="2"/>
      <c r="D217" s="2"/>
      <c r="E217" s="2"/>
      <c r="F217" s="2">
        <f>SUM(F211:F216)</f>
        <v>4285.5750000000007</v>
      </c>
      <c r="G217" s="2"/>
      <c r="H217" s="2"/>
      <c r="I217" s="9">
        <f>SUM(I211:I216)</f>
        <v>4285.5750000000007</v>
      </c>
      <c r="J217" s="168"/>
      <c r="K217" s="176"/>
      <c r="L217" s="176"/>
      <c r="M217" s="176"/>
      <c r="N217" s="176"/>
      <c r="O217" s="176"/>
      <c r="P217" s="176"/>
      <c r="Q217" s="176"/>
      <c r="R217" s="176"/>
      <c r="S217" s="168"/>
    </row>
    <row r="218" spans="2:19" ht="15.75" thickBot="1" x14ac:dyDescent="0.3">
      <c r="B218" s="12"/>
      <c r="C218" s="13"/>
      <c r="D218" s="13"/>
      <c r="E218" s="13"/>
      <c r="F218" s="41">
        <f>F217/100</f>
        <v>42.855750000000008</v>
      </c>
      <c r="G218" s="13"/>
      <c r="H218" s="13"/>
      <c r="I218" s="53">
        <f>I217/100</f>
        <v>42.855750000000008</v>
      </c>
      <c r="J218" s="168"/>
      <c r="K218" s="176"/>
      <c r="L218" s="176"/>
      <c r="M218" s="176"/>
      <c r="N218" s="176"/>
      <c r="O218" s="176"/>
      <c r="P218" s="176"/>
      <c r="Q218" s="176"/>
      <c r="R218" s="176"/>
      <c r="S218" s="168"/>
    </row>
    <row r="219" spans="2:19" ht="15.75" thickBot="1" x14ac:dyDescent="0.3">
      <c r="B219" s="5" t="s">
        <v>55</v>
      </c>
      <c r="C219" s="37">
        <v>50</v>
      </c>
      <c r="D219" s="6">
        <v>5</v>
      </c>
      <c r="E219" s="6">
        <v>62</v>
      </c>
      <c r="F219" s="37">
        <f>E219*D219/100</f>
        <v>3.1</v>
      </c>
      <c r="G219" s="37">
        <v>50</v>
      </c>
      <c r="H219" s="6">
        <v>5</v>
      </c>
      <c r="I219" s="38">
        <f>H219*E219/100</f>
        <v>3.1</v>
      </c>
      <c r="J219" s="168"/>
      <c r="K219" s="176"/>
      <c r="L219" s="176"/>
      <c r="M219" s="176"/>
      <c r="N219" s="176"/>
      <c r="O219" s="176"/>
      <c r="P219" s="176"/>
      <c r="Q219" s="176"/>
      <c r="R219" s="176"/>
      <c r="S219" s="168"/>
    </row>
    <row r="220" spans="2:19" ht="15.75" thickBot="1" x14ac:dyDescent="0.3">
      <c r="B220" s="23" t="s">
        <v>56</v>
      </c>
      <c r="C220" s="4"/>
      <c r="D220" s="4"/>
      <c r="E220" s="4">
        <v>117</v>
      </c>
      <c r="F220" s="84">
        <f>E220*D220/100</f>
        <v>0</v>
      </c>
      <c r="G220" s="22">
        <v>20</v>
      </c>
      <c r="H220" s="4">
        <v>2</v>
      </c>
      <c r="I220" s="38">
        <f>H220*E220/100</f>
        <v>2.34</v>
      </c>
      <c r="J220" s="168"/>
      <c r="K220" s="176"/>
      <c r="L220" s="176"/>
      <c r="M220" s="176"/>
      <c r="N220" s="176"/>
      <c r="O220" s="176"/>
      <c r="P220" s="176"/>
      <c r="Q220" s="176"/>
      <c r="R220" s="176"/>
      <c r="S220" s="168"/>
    </row>
    <row r="221" spans="2:19" ht="15.75" thickBot="1" x14ac:dyDescent="0.3">
      <c r="B221" s="111" t="s">
        <v>50</v>
      </c>
      <c r="C221" s="65"/>
      <c r="D221" s="65"/>
      <c r="E221" s="65"/>
      <c r="F221" s="112">
        <f>F220+F219+F218+F209+F204+F198</f>
        <v>66.875550000000004</v>
      </c>
      <c r="G221" s="113"/>
      <c r="H221" s="113"/>
      <c r="I221" s="114">
        <f>I220+I219+I218+I209+I204+I198</f>
        <v>79.270550000000014</v>
      </c>
      <c r="J221" s="168"/>
      <c r="K221" s="176"/>
      <c r="L221" s="176"/>
      <c r="M221" s="176"/>
      <c r="N221" s="176"/>
      <c r="O221" s="176"/>
      <c r="P221" s="176"/>
      <c r="Q221" s="176"/>
      <c r="R221" s="176"/>
      <c r="S221" s="168"/>
    </row>
    <row r="222" spans="2:19" ht="16.5" thickBot="1" x14ac:dyDescent="0.3">
      <c r="B222" s="17"/>
      <c r="C222" s="357" t="s">
        <v>61</v>
      </c>
      <c r="D222" s="357"/>
      <c r="E222" s="357"/>
      <c r="F222" s="357"/>
      <c r="G222" s="357"/>
      <c r="H222" s="18"/>
      <c r="I222" s="19"/>
      <c r="J222" s="168"/>
      <c r="K222" s="176"/>
      <c r="L222" s="176"/>
      <c r="M222" s="176"/>
      <c r="N222" s="168"/>
      <c r="O222" s="168"/>
      <c r="Q222" s="176"/>
      <c r="R222" s="176"/>
      <c r="S222" s="168"/>
    </row>
    <row r="223" spans="2:19" x14ac:dyDescent="0.25">
      <c r="B223" s="362" t="s">
        <v>16</v>
      </c>
      <c r="C223" s="363" t="s">
        <v>86</v>
      </c>
      <c r="D223" s="363"/>
      <c r="E223" s="363"/>
      <c r="F223" s="363"/>
      <c r="G223" s="363" t="s">
        <v>85</v>
      </c>
      <c r="H223" s="363"/>
      <c r="I223" s="364"/>
      <c r="J223" s="168"/>
      <c r="K223" s="168"/>
      <c r="L223" s="168"/>
      <c r="M223" s="168"/>
      <c r="N223" s="168"/>
      <c r="O223" s="168"/>
    </row>
    <row r="224" spans="2:19" ht="30.75" thickBot="1" x14ac:dyDescent="0.3">
      <c r="B224" s="359"/>
      <c r="C224" s="16" t="s">
        <v>73</v>
      </c>
      <c r="D224" s="44" t="s">
        <v>5</v>
      </c>
      <c r="E224" s="44" t="s">
        <v>6</v>
      </c>
      <c r="F224" s="44" t="s">
        <v>13</v>
      </c>
      <c r="G224" s="16" t="s">
        <v>73</v>
      </c>
      <c r="H224" s="44" t="s">
        <v>14</v>
      </c>
      <c r="I224" s="179" t="s">
        <v>13</v>
      </c>
      <c r="J224" s="168"/>
      <c r="K224" s="168"/>
      <c r="L224" s="168"/>
      <c r="M224" s="168"/>
      <c r="N224" s="168"/>
      <c r="O224" s="168"/>
    </row>
    <row r="225" spans="2:15" x14ac:dyDescent="0.25">
      <c r="B225" s="46" t="s">
        <v>105</v>
      </c>
      <c r="C225" s="37">
        <v>60</v>
      </c>
      <c r="D225" s="37"/>
      <c r="E225" s="37"/>
      <c r="F225" s="37"/>
      <c r="G225" s="37">
        <v>100</v>
      </c>
      <c r="H225" s="6"/>
      <c r="I225" s="180"/>
      <c r="J225" s="168"/>
      <c r="K225" s="168"/>
      <c r="L225" s="168"/>
      <c r="M225" s="168"/>
      <c r="N225" s="168"/>
      <c r="O225" s="168"/>
    </row>
    <row r="226" spans="2:15" x14ac:dyDescent="0.25">
      <c r="B226" s="8" t="s">
        <v>106</v>
      </c>
      <c r="C226" s="2">
        <v>29</v>
      </c>
      <c r="D226" s="2">
        <f>C226*0.1</f>
        <v>2.9000000000000004</v>
      </c>
      <c r="E226" s="2">
        <v>170</v>
      </c>
      <c r="F226" s="2">
        <f>E226*D226</f>
        <v>493.00000000000006</v>
      </c>
      <c r="G226" s="2">
        <v>48.2</v>
      </c>
      <c r="H226" s="2">
        <f>G226*0.1</f>
        <v>4.82</v>
      </c>
      <c r="I226" s="181">
        <f>H226*E226</f>
        <v>819.40000000000009</v>
      </c>
      <c r="J226" s="168"/>
      <c r="K226" s="168"/>
      <c r="L226" s="168"/>
      <c r="M226" s="168"/>
      <c r="N226" s="168"/>
      <c r="O226" s="168"/>
    </row>
    <row r="227" spans="2:15" x14ac:dyDescent="0.25">
      <c r="B227" s="8" t="s">
        <v>107</v>
      </c>
      <c r="C227" s="2">
        <v>22.5</v>
      </c>
      <c r="D227" s="2">
        <f t="shared" ref="D227:D230" si="76">C227*0.1</f>
        <v>2.25</v>
      </c>
      <c r="E227" s="2">
        <v>170</v>
      </c>
      <c r="F227" s="2">
        <f t="shared" ref="F227:F230" si="77">E227*D227</f>
        <v>382.5</v>
      </c>
      <c r="G227" s="2">
        <v>37.5</v>
      </c>
      <c r="H227" s="2">
        <f t="shared" ref="H227:H230" si="78">G227*0.1</f>
        <v>3.75</v>
      </c>
      <c r="I227" s="181">
        <f>H227*E227</f>
        <v>637.5</v>
      </c>
      <c r="J227" s="168"/>
      <c r="K227" s="168"/>
      <c r="L227" s="168"/>
      <c r="M227" s="168"/>
      <c r="N227" s="168"/>
      <c r="O227" s="168"/>
    </row>
    <row r="228" spans="2:15" x14ac:dyDescent="0.25">
      <c r="B228" s="8" t="s">
        <v>67</v>
      </c>
      <c r="C228" s="2">
        <v>2</v>
      </c>
      <c r="D228" s="2">
        <f t="shared" si="76"/>
        <v>0.2</v>
      </c>
      <c r="E228" s="2">
        <v>138</v>
      </c>
      <c r="F228" s="2">
        <f t="shared" si="77"/>
        <v>27.6</v>
      </c>
      <c r="G228" s="2">
        <v>4</v>
      </c>
      <c r="H228" s="2">
        <f t="shared" si="78"/>
        <v>0.4</v>
      </c>
      <c r="I228" s="181">
        <f t="shared" ref="I228:I230" si="79">H228*E228</f>
        <v>55.2</v>
      </c>
      <c r="J228" s="168"/>
      <c r="K228" s="168"/>
      <c r="L228" s="168"/>
      <c r="M228" s="168"/>
      <c r="N228" s="168"/>
      <c r="O228" s="168"/>
    </row>
    <row r="229" spans="2:15" x14ac:dyDescent="0.25">
      <c r="B229" s="8" t="s">
        <v>25</v>
      </c>
      <c r="C229" s="2">
        <v>7.1</v>
      </c>
      <c r="D229" s="2">
        <f t="shared" si="76"/>
        <v>0.71</v>
      </c>
      <c r="E229" s="2">
        <v>49</v>
      </c>
      <c r="F229" s="2">
        <f t="shared" si="77"/>
        <v>34.79</v>
      </c>
      <c r="G229" s="2">
        <v>11.9</v>
      </c>
      <c r="H229" s="2">
        <f t="shared" si="78"/>
        <v>1.1900000000000002</v>
      </c>
      <c r="I229" s="181">
        <f t="shared" si="79"/>
        <v>58.310000000000009</v>
      </c>
      <c r="J229" s="168"/>
      <c r="K229" s="168"/>
      <c r="L229" s="168"/>
      <c r="M229" s="168"/>
      <c r="N229" s="168"/>
      <c r="O229" s="168"/>
    </row>
    <row r="230" spans="2:15" x14ac:dyDescent="0.25">
      <c r="B230" s="14" t="s">
        <v>1</v>
      </c>
      <c r="C230" s="4">
        <v>2</v>
      </c>
      <c r="D230" s="2">
        <f t="shared" si="76"/>
        <v>0.2</v>
      </c>
      <c r="E230" s="4">
        <v>27</v>
      </c>
      <c r="F230" s="2">
        <f t="shared" si="77"/>
        <v>5.4</v>
      </c>
      <c r="G230" s="4">
        <v>2</v>
      </c>
      <c r="H230" s="2">
        <f t="shared" si="78"/>
        <v>0.2</v>
      </c>
      <c r="I230" s="181">
        <f t="shared" si="79"/>
        <v>5.4</v>
      </c>
      <c r="J230" s="168"/>
      <c r="K230" s="168"/>
      <c r="L230" s="168"/>
      <c r="M230" s="168"/>
      <c r="N230" s="168"/>
      <c r="O230" s="168"/>
    </row>
    <row r="231" spans="2:15" ht="15.75" thickBot="1" x14ac:dyDescent="0.3">
      <c r="B231" s="14"/>
      <c r="C231" s="4"/>
      <c r="D231" s="4"/>
      <c r="E231" s="4"/>
      <c r="F231" s="98">
        <f>SUM(F226:F230)</f>
        <v>943.29</v>
      </c>
      <c r="G231" s="4"/>
      <c r="H231" s="4"/>
      <c r="I231" s="182">
        <f>I226+I227+I228+I229+I230</f>
        <v>1575.8100000000002</v>
      </c>
      <c r="J231" s="168"/>
      <c r="K231" s="168"/>
      <c r="L231" s="168"/>
      <c r="M231" s="168"/>
      <c r="N231" s="168"/>
      <c r="O231" s="168"/>
    </row>
    <row r="232" spans="2:15" ht="15.75" thickBot="1" x14ac:dyDescent="0.3">
      <c r="B232" s="51"/>
      <c r="C232" s="50"/>
      <c r="D232" s="50"/>
      <c r="E232" s="50"/>
      <c r="F232" s="97">
        <f>F231/100</f>
        <v>9.4329000000000001</v>
      </c>
      <c r="G232" s="50"/>
      <c r="H232" s="50"/>
      <c r="I232" s="183">
        <f>I231/100</f>
        <v>15.758100000000002</v>
      </c>
      <c r="J232" s="168"/>
      <c r="K232" s="168"/>
      <c r="L232" s="168"/>
      <c r="M232" s="168"/>
    </row>
    <row r="233" spans="2:15" x14ac:dyDescent="0.25">
      <c r="B233" s="47" t="s">
        <v>164</v>
      </c>
      <c r="C233" s="91" t="s">
        <v>129</v>
      </c>
      <c r="D233" s="54"/>
      <c r="E233" s="54"/>
      <c r="F233" s="54"/>
      <c r="G233" s="54" t="s">
        <v>129</v>
      </c>
      <c r="H233" s="6"/>
      <c r="I233" s="180"/>
    </row>
    <row r="234" spans="2:15" x14ac:dyDescent="0.25">
      <c r="B234" s="8" t="s">
        <v>165</v>
      </c>
      <c r="C234" s="2">
        <v>86</v>
      </c>
      <c r="D234" s="2">
        <f>C234*0.1</f>
        <v>8.6</v>
      </c>
      <c r="E234" s="2">
        <v>300</v>
      </c>
      <c r="F234" s="2">
        <f>E234*D234</f>
        <v>2580</v>
      </c>
      <c r="G234" s="2">
        <f>C234</f>
        <v>86</v>
      </c>
      <c r="H234" s="2">
        <f>G234*0.1</f>
        <v>8.6</v>
      </c>
      <c r="I234" s="181">
        <f>H234*E234</f>
        <v>2580</v>
      </c>
      <c r="N234" s="168"/>
    </row>
    <row r="235" spans="2:15" x14ac:dyDescent="0.25">
      <c r="B235" s="8" t="s">
        <v>67</v>
      </c>
      <c r="C235" s="2">
        <v>5</v>
      </c>
      <c r="D235" s="2">
        <f t="shared" ref="D235:D237" si="80">C235*0.1</f>
        <v>0.5</v>
      </c>
      <c r="E235" s="2">
        <v>138</v>
      </c>
      <c r="F235" s="2">
        <f>E235*D235</f>
        <v>69</v>
      </c>
      <c r="G235" s="2">
        <f t="shared" ref="G235:G237" si="81">C235</f>
        <v>5</v>
      </c>
      <c r="H235" s="2">
        <f t="shared" ref="H235:H237" si="82">G235*0.1</f>
        <v>0.5</v>
      </c>
      <c r="I235" s="181">
        <f>H235*E235</f>
        <v>69</v>
      </c>
      <c r="J235" s="168"/>
      <c r="K235" s="168"/>
      <c r="L235" s="168"/>
      <c r="M235" s="168"/>
      <c r="N235" s="168"/>
    </row>
    <row r="236" spans="2:15" x14ac:dyDescent="0.25">
      <c r="B236" s="8" t="s">
        <v>1</v>
      </c>
      <c r="C236" s="2">
        <v>3</v>
      </c>
      <c r="D236" s="2">
        <f t="shared" si="80"/>
        <v>0.30000000000000004</v>
      </c>
      <c r="E236" s="2">
        <v>27</v>
      </c>
      <c r="F236" s="2">
        <f>E236*D236</f>
        <v>8.1000000000000014</v>
      </c>
      <c r="G236" s="2">
        <f t="shared" si="81"/>
        <v>3</v>
      </c>
      <c r="H236" s="2">
        <f t="shared" si="82"/>
        <v>0.30000000000000004</v>
      </c>
      <c r="I236" s="181">
        <f>H236*E236</f>
        <v>8.1000000000000014</v>
      </c>
      <c r="J236" s="168"/>
      <c r="K236" s="168"/>
      <c r="L236" s="168"/>
      <c r="M236" s="168"/>
      <c r="N236" s="168"/>
    </row>
    <row r="237" spans="2:15" x14ac:dyDescent="0.25">
      <c r="B237" s="8" t="s">
        <v>26</v>
      </c>
      <c r="C237" s="2">
        <v>3</v>
      </c>
      <c r="D237" s="2">
        <f t="shared" si="80"/>
        <v>0.30000000000000004</v>
      </c>
      <c r="E237" s="2">
        <v>30</v>
      </c>
      <c r="F237" s="2">
        <f>E237*D237</f>
        <v>9.0000000000000018</v>
      </c>
      <c r="G237" s="2">
        <f t="shared" si="81"/>
        <v>3</v>
      </c>
      <c r="H237" s="2">
        <f t="shared" si="82"/>
        <v>0.30000000000000004</v>
      </c>
      <c r="I237" s="181">
        <f>H237*E237</f>
        <v>9.0000000000000018</v>
      </c>
      <c r="J237" s="168"/>
      <c r="K237" s="168"/>
      <c r="L237" s="168"/>
      <c r="M237" s="168"/>
      <c r="N237" s="168"/>
    </row>
    <row r="238" spans="2:15" ht="15.75" thickBot="1" x14ac:dyDescent="0.3">
      <c r="B238" s="14"/>
      <c r="C238" s="4"/>
      <c r="D238" s="4"/>
      <c r="E238" s="4"/>
      <c r="F238" s="4">
        <f>SUM(F234:F237)</f>
        <v>2666.1</v>
      </c>
      <c r="G238" s="4"/>
      <c r="H238" s="4"/>
      <c r="I238" s="184">
        <f>SUM(I234:I237)</f>
        <v>2666.1</v>
      </c>
      <c r="J238" s="168"/>
      <c r="K238" s="168"/>
      <c r="L238" s="168"/>
      <c r="M238" s="168"/>
      <c r="N238" s="168"/>
    </row>
    <row r="239" spans="2:15" ht="15.75" thickBot="1" x14ac:dyDescent="0.3">
      <c r="B239" s="51"/>
      <c r="C239" s="50"/>
      <c r="D239" s="50"/>
      <c r="E239" s="50"/>
      <c r="F239" s="50">
        <f>F238/100</f>
        <v>26.660999999999998</v>
      </c>
      <c r="G239" s="50"/>
      <c r="H239" s="50"/>
      <c r="I239" s="185">
        <f>I238/100</f>
        <v>26.660999999999998</v>
      </c>
      <c r="J239" s="168"/>
      <c r="K239" s="168"/>
      <c r="L239" s="168"/>
      <c r="M239" s="168"/>
      <c r="N239" s="168"/>
    </row>
    <row r="240" spans="2:15" x14ac:dyDescent="0.25">
      <c r="B240" s="5" t="s">
        <v>27</v>
      </c>
      <c r="C240" s="37">
        <v>150</v>
      </c>
      <c r="D240" s="37"/>
      <c r="E240" s="37"/>
      <c r="F240" s="37"/>
      <c r="G240" s="37">
        <v>180</v>
      </c>
      <c r="H240" s="6"/>
      <c r="I240" s="180"/>
      <c r="J240" s="168"/>
      <c r="K240" s="168"/>
      <c r="L240" s="168"/>
      <c r="M240" s="168"/>
      <c r="N240" s="168"/>
    </row>
    <row r="241" spans="2:17" x14ac:dyDescent="0.25">
      <c r="B241" s="8" t="s">
        <v>27</v>
      </c>
      <c r="C241" s="2">
        <v>60</v>
      </c>
      <c r="D241" s="2">
        <f>C241*0.1</f>
        <v>6</v>
      </c>
      <c r="E241" s="2">
        <v>90</v>
      </c>
      <c r="F241" s="2">
        <f>E241*D241</f>
        <v>540</v>
      </c>
      <c r="G241" s="2">
        <v>71.400000000000006</v>
      </c>
      <c r="H241" s="2">
        <f>G241*0.1</f>
        <v>7.1400000000000006</v>
      </c>
      <c r="I241" s="181">
        <f>H241*E241</f>
        <v>642.6</v>
      </c>
      <c r="J241" s="168"/>
      <c r="K241" s="168"/>
      <c r="L241" s="168"/>
      <c r="M241" s="168"/>
      <c r="N241" s="168"/>
    </row>
    <row r="242" spans="2:17" x14ac:dyDescent="0.25">
      <c r="B242" s="8" t="s">
        <v>1</v>
      </c>
      <c r="C242" s="2">
        <v>2</v>
      </c>
      <c r="D242" s="2">
        <f t="shared" ref="D242:D243" si="83">C242*0.1</f>
        <v>0.2</v>
      </c>
      <c r="E242" s="2">
        <v>27</v>
      </c>
      <c r="F242" s="2">
        <f t="shared" ref="F242:F243" si="84">E242*D242</f>
        <v>5.4</v>
      </c>
      <c r="G242" s="2">
        <v>3</v>
      </c>
      <c r="H242" s="2">
        <f t="shared" ref="H242:H243" si="85">G242*0.1</f>
        <v>0.30000000000000004</v>
      </c>
      <c r="I242" s="181">
        <f t="shared" ref="I242:I243" si="86">H242*E242</f>
        <v>8.1000000000000014</v>
      </c>
      <c r="J242" s="168"/>
      <c r="K242" s="168"/>
      <c r="L242" s="168"/>
      <c r="M242" s="168"/>
      <c r="N242" s="168"/>
    </row>
    <row r="243" spans="2:17" x14ac:dyDescent="0.25">
      <c r="B243" s="8" t="s">
        <v>68</v>
      </c>
      <c r="C243" s="2">
        <v>6</v>
      </c>
      <c r="D243" s="2">
        <f t="shared" si="83"/>
        <v>0.60000000000000009</v>
      </c>
      <c r="E243" s="2">
        <v>620</v>
      </c>
      <c r="F243" s="2">
        <f t="shared" si="84"/>
        <v>372.00000000000006</v>
      </c>
      <c r="G243" s="2">
        <v>7.6</v>
      </c>
      <c r="H243" s="2">
        <f t="shared" si="85"/>
        <v>0.76</v>
      </c>
      <c r="I243" s="181">
        <f t="shared" si="86"/>
        <v>471.2</v>
      </c>
      <c r="J243" s="168"/>
      <c r="K243" s="168"/>
      <c r="L243" s="168"/>
      <c r="M243" s="168"/>
      <c r="N243" s="168"/>
    </row>
    <row r="244" spans="2:17" x14ac:dyDescent="0.25">
      <c r="B244" s="8"/>
      <c r="C244" s="2"/>
      <c r="D244" s="2"/>
      <c r="E244" s="2"/>
      <c r="F244" s="2">
        <f>SUM(F241:F243)</f>
        <v>917.40000000000009</v>
      </c>
      <c r="G244" s="2"/>
      <c r="H244" s="2"/>
      <c r="I244" s="181">
        <f>SUM(I241:I243)</f>
        <v>1121.9000000000001</v>
      </c>
      <c r="J244" s="168"/>
      <c r="K244" s="168"/>
      <c r="L244" s="168"/>
      <c r="M244" s="168"/>
      <c r="N244" s="168"/>
    </row>
    <row r="245" spans="2:17" ht="15.75" thickBot="1" x14ac:dyDescent="0.3">
      <c r="B245" s="12"/>
      <c r="C245" s="13"/>
      <c r="D245" s="13"/>
      <c r="E245" s="13"/>
      <c r="F245" s="41">
        <f>F244/100</f>
        <v>9.1740000000000013</v>
      </c>
      <c r="G245" s="13"/>
      <c r="H245" s="13"/>
      <c r="I245" s="186">
        <f>I244/100</f>
        <v>11.219000000000001</v>
      </c>
      <c r="J245" s="168"/>
      <c r="K245" s="168"/>
      <c r="L245" s="168"/>
      <c r="M245" s="168"/>
      <c r="N245" s="168"/>
      <c r="O245" s="168"/>
      <c r="P245" s="168"/>
    </row>
    <row r="246" spans="2:17" x14ac:dyDescent="0.25">
      <c r="B246" s="47" t="s">
        <v>203</v>
      </c>
      <c r="C246" s="37">
        <v>200</v>
      </c>
      <c r="D246" s="37"/>
      <c r="E246" s="37"/>
      <c r="F246" s="37"/>
      <c r="G246" s="37">
        <v>200</v>
      </c>
      <c r="H246" s="37"/>
      <c r="I246" s="187"/>
      <c r="J246" s="168"/>
      <c r="K246" s="168"/>
      <c r="L246" s="168"/>
      <c r="M246" s="168"/>
      <c r="N246" s="168"/>
      <c r="O246" s="168"/>
      <c r="P246" s="168"/>
      <c r="Q246" s="168"/>
    </row>
    <row r="247" spans="2:17" x14ac:dyDescent="0.25">
      <c r="B247" s="8" t="s">
        <v>203</v>
      </c>
      <c r="C247" s="2">
        <v>200</v>
      </c>
      <c r="D247" s="2">
        <f>C247*0.1</f>
        <v>20</v>
      </c>
      <c r="E247" s="2">
        <v>77</v>
      </c>
      <c r="F247" s="2">
        <f>E247*D247</f>
        <v>1540</v>
      </c>
      <c r="G247" s="2">
        <v>200</v>
      </c>
      <c r="H247" s="2">
        <f>G247*0.1</f>
        <v>20</v>
      </c>
      <c r="I247" s="181">
        <f>H247*E247</f>
        <v>1540</v>
      </c>
      <c r="J247" s="168"/>
      <c r="K247" s="168"/>
      <c r="L247" s="168"/>
      <c r="M247" s="168"/>
      <c r="N247" s="168"/>
      <c r="O247" s="168"/>
      <c r="P247" s="168"/>
      <c r="Q247" s="168"/>
    </row>
    <row r="248" spans="2:17" ht="15.75" thickBot="1" x14ac:dyDescent="0.3">
      <c r="B248" s="14"/>
      <c r="C248" s="4"/>
      <c r="D248" s="4"/>
      <c r="E248" s="4"/>
      <c r="F248" s="4">
        <f>SUM(F247:F247)</f>
        <v>1540</v>
      </c>
      <c r="G248" s="4"/>
      <c r="H248" s="4"/>
      <c r="I248" s="184">
        <f>SUM(I247:I247)</f>
        <v>1540</v>
      </c>
      <c r="J248" s="168"/>
      <c r="K248" s="168"/>
      <c r="L248" s="168"/>
      <c r="M248" s="168"/>
      <c r="N248" s="168"/>
      <c r="O248" s="168"/>
      <c r="P248" s="168"/>
      <c r="Q248" s="168"/>
    </row>
    <row r="249" spans="2:17" ht="15.75" thickBot="1" x14ac:dyDescent="0.3">
      <c r="B249" s="96"/>
      <c r="C249" s="49"/>
      <c r="D249" s="49"/>
      <c r="E249" s="49"/>
      <c r="F249" s="50">
        <f>F248/100</f>
        <v>15.4</v>
      </c>
      <c r="G249" s="50"/>
      <c r="H249" s="50"/>
      <c r="I249" s="185">
        <f>I248/100</f>
        <v>15.4</v>
      </c>
      <c r="J249" s="168"/>
      <c r="K249" s="168"/>
      <c r="L249" s="168"/>
      <c r="M249" s="168"/>
      <c r="N249" s="168"/>
      <c r="O249" s="168"/>
      <c r="P249" s="168"/>
      <c r="Q249" s="168"/>
    </row>
    <row r="250" spans="2:17" ht="15.75" thickBot="1" x14ac:dyDescent="0.3">
      <c r="B250" s="5" t="s">
        <v>55</v>
      </c>
      <c r="C250" s="37">
        <v>50</v>
      </c>
      <c r="D250" s="6">
        <v>5</v>
      </c>
      <c r="E250" s="6">
        <v>62</v>
      </c>
      <c r="F250" s="37">
        <f>E250*D250/100</f>
        <v>3.1</v>
      </c>
      <c r="G250" s="37">
        <v>50</v>
      </c>
      <c r="H250" s="6">
        <v>5</v>
      </c>
      <c r="I250" s="187">
        <f>H250*E250/100</f>
        <v>3.1</v>
      </c>
      <c r="J250" s="168"/>
      <c r="K250" s="168"/>
      <c r="L250" s="168"/>
      <c r="M250" s="168"/>
      <c r="N250" s="168"/>
      <c r="O250" s="168"/>
      <c r="P250" s="168"/>
      <c r="Q250" s="168"/>
    </row>
    <row r="251" spans="2:17" ht="15.75" thickBot="1" x14ac:dyDescent="0.3">
      <c r="B251" s="34" t="s">
        <v>56</v>
      </c>
      <c r="C251" s="13"/>
      <c r="D251" s="13"/>
      <c r="E251" s="13">
        <v>117</v>
      </c>
      <c r="F251" s="37">
        <f>D251*E251/100</f>
        <v>0</v>
      </c>
      <c r="G251" s="32">
        <v>30</v>
      </c>
      <c r="H251" s="13">
        <f>G251*0.1</f>
        <v>3</v>
      </c>
      <c r="I251" s="33">
        <f>H251*E251/100</f>
        <v>3.51</v>
      </c>
      <c r="J251" s="168"/>
      <c r="K251" s="168"/>
      <c r="L251" s="168"/>
      <c r="M251" s="168"/>
      <c r="N251" s="168"/>
      <c r="O251" s="168"/>
      <c r="P251" s="168"/>
      <c r="Q251" s="168"/>
    </row>
    <row r="252" spans="2:17" ht="15.75" thickBot="1" x14ac:dyDescent="0.3">
      <c r="B252" s="21" t="s">
        <v>50</v>
      </c>
      <c r="C252" s="11"/>
      <c r="D252" s="11"/>
      <c r="E252" s="11"/>
      <c r="F252" s="26">
        <f>F251+F250+F249+F245+F239+F232</f>
        <v>63.767899999999997</v>
      </c>
      <c r="G252" s="30"/>
      <c r="H252" s="30"/>
      <c r="I252" s="27">
        <f>I232+I239+I245+I249+I250+I251</f>
        <v>75.648099999999999</v>
      </c>
      <c r="J252" s="168"/>
      <c r="K252" s="168"/>
      <c r="L252" s="168"/>
      <c r="M252" s="168"/>
      <c r="N252" s="168"/>
      <c r="O252" s="168"/>
      <c r="P252" s="168"/>
      <c r="Q252" s="168"/>
    </row>
    <row r="253" spans="2:17" ht="15.75" x14ac:dyDescent="0.25">
      <c r="B253" s="370" t="s">
        <v>62</v>
      </c>
      <c r="C253" s="371"/>
      <c r="D253" s="371"/>
      <c r="E253" s="371"/>
      <c r="F253" s="371"/>
      <c r="G253" s="371"/>
      <c r="H253" s="371"/>
      <c r="I253" s="372"/>
      <c r="J253" s="168"/>
      <c r="K253" s="168"/>
      <c r="L253" s="168"/>
      <c r="M253" s="168"/>
      <c r="N253" s="168"/>
      <c r="O253" s="168"/>
      <c r="P253" s="168"/>
      <c r="Q253" s="168"/>
    </row>
    <row r="254" spans="2:17" x14ac:dyDescent="0.25">
      <c r="B254" s="358" t="s">
        <v>16</v>
      </c>
      <c r="C254" s="360" t="s">
        <v>86</v>
      </c>
      <c r="D254" s="360"/>
      <c r="E254" s="360"/>
      <c r="F254" s="360"/>
      <c r="G254" s="360" t="s">
        <v>85</v>
      </c>
      <c r="H254" s="360"/>
      <c r="I254" s="361"/>
      <c r="J254" s="168"/>
      <c r="K254" s="168"/>
      <c r="L254" s="168"/>
      <c r="M254" s="168"/>
      <c r="N254" s="168"/>
      <c r="O254" s="168"/>
      <c r="P254" s="168"/>
      <c r="Q254" s="168"/>
    </row>
    <row r="255" spans="2:17" ht="30.75" thickBot="1" x14ac:dyDescent="0.3">
      <c r="B255" s="359"/>
      <c r="C255" s="16" t="s">
        <v>73</v>
      </c>
      <c r="D255" s="44" t="s">
        <v>5</v>
      </c>
      <c r="E255" s="44" t="s">
        <v>6</v>
      </c>
      <c r="F255" s="44" t="s">
        <v>13</v>
      </c>
      <c r="G255" s="16" t="s">
        <v>73</v>
      </c>
      <c r="H255" s="44" t="s">
        <v>14</v>
      </c>
      <c r="I255" s="45" t="s">
        <v>13</v>
      </c>
      <c r="J255" s="168"/>
      <c r="K255" s="168"/>
      <c r="L255" s="168"/>
      <c r="M255" s="168"/>
      <c r="N255" s="168"/>
      <c r="O255" s="168"/>
      <c r="P255" s="168"/>
      <c r="Q255" s="168"/>
    </row>
    <row r="256" spans="2:17" x14ac:dyDescent="0.25">
      <c r="B256" s="43" t="s">
        <v>106</v>
      </c>
      <c r="C256" s="37">
        <v>60</v>
      </c>
      <c r="D256" s="6">
        <f>C256*0.1</f>
        <v>6</v>
      </c>
      <c r="E256" s="6">
        <v>170</v>
      </c>
      <c r="F256" s="6">
        <f>D256*E256</f>
        <v>1020</v>
      </c>
      <c r="G256" s="37">
        <v>100</v>
      </c>
      <c r="H256" s="6">
        <f>G256*0.1</f>
        <v>10</v>
      </c>
      <c r="I256" s="7">
        <f>H256*E256</f>
        <v>1700</v>
      </c>
      <c r="J256" s="168"/>
      <c r="K256" s="168"/>
      <c r="L256" s="168"/>
      <c r="M256" s="168"/>
      <c r="N256" s="168"/>
      <c r="O256" s="168"/>
      <c r="P256" s="168"/>
      <c r="Q256" s="168"/>
    </row>
    <row r="257" spans="2:17" ht="15.75" thickBot="1" x14ac:dyDescent="0.3">
      <c r="B257" s="12"/>
      <c r="C257" s="13"/>
      <c r="D257" s="13"/>
      <c r="E257" s="13"/>
      <c r="F257" s="32">
        <f>F256/100</f>
        <v>10.199999999999999</v>
      </c>
      <c r="G257" s="13"/>
      <c r="H257" s="13"/>
      <c r="I257" s="33">
        <f>I256/100</f>
        <v>17</v>
      </c>
      <c r="J257" s="168"/>
      <c r="K257" s="168"/>
      <c r="L257" s="168"/>
      <c r="M257" s="168"/>
      <c r="N257" s="168"/>
      <c r="O257" s="168"/>
      <c r="P257" s="168"/>
      <c r="Q257" s="168"/>
    </row>
    <row r="258" spans="2:17" x14ac:dyDescent="0.25">
      <c r="B258" s="47" t="s">
        <v>156</v>
      </c>
      <c r="C258" s="125">
        <v>200</v>
      </c>
      <c r="D258" s="54"/>
      <c r="E258" s="54"/>
      <c r="F258" s="54"/>
      <c r="G258" s="54">
        <v>250</v>
      </c>
      <c r="H258" s="6"/>
      <c r="I258" s="7"/>
      <c r="J258" s="168"/>
      <c r="K258" s="168"/>
      <c r="L258" s="168"/>
      <c r="M258" s="168"/>
      <c r="N258" s="168"/>
      <c r="O258" s="168"/>
      <c r="P258" s="168"/>
      <c r="Q258" s="168"/>
    </row>
    <row r="259" spans="2:17" x14ac:dyDescent="0.25">
      <c r="B259" s="8" t="s">
        <v>24</v>
      </c>
      <c r="C259" s="2">
        <v>87</v>
      </c>
      <c r="D259" s="2">
        <f>C259*0.1</f>
        <v>8.7000000000000011</v>
      </c>
      <c r="E259" s="2">
        <v>530</v>
      </c>
      <c r="F259" s="2">
        <f>E259*D259</f>
        <v>4611.0000000000009</v>
      </c>
      <c r="G259" s="2">
        <f>C259</f>
        <v>87</v>
      </c>
      <c r="H259" s="2">
        <f>G259*0.1</f>
        <v>8.7000000000000011</v>
      </c>
      <c r="I259" s="9">
        <f>H259*E259</f>
        <v>4611.0000000000009</v>
      </c>
      <c r="J259" s="168"/>
      <c r="K259" s="168"/>
      <c r="L259" s="168"/>
      <c r="M259" s="168"/>
      <c r="N259" s="168"/>
      <c r="Q259" s="168"/>
    </row>
    <row r="260" spans="2:17" x14ac:dyDescent="0.25">
      <c r="B260" s="8" t="s">
        <v>18</v>
      </c>
      <c r="C260" s="2">
        <v>143</v>
      </c>
      <c r="D260" s="2">
        <f t="shared" ref="D260:D266" si="87">C260*0.1</f>
        <v>14.3</v>
      </c>
      <c r="E260" s="2">
        <v>49</v>
      </c>
      <c r="F260" s="2">
        <f t="shared" ref="F260:F266" si="88">E260*D260</f>
        <v>700.7</v>
      </c>
      <c r="G260" s="2">
        <v>179</v>
      </c>
      <c r="H260" s="2">
        <f t="shared" ref="H260:H266" si="89">G260*0.1</f>
        <v>17.900000000000002</v>
      </c>
      <c r="I260" s="9">
        <f t="shared" ref="I260:I265" si="90">H260*E260</f>
        <v>877.10000000000014</v>
      </c>
      <c r="J260" s="168"/>
      <c r="K260" s="168"/>
      <c r="L260" s="168"/>
      <c r="M260" s="168"/>
    </row>
    <row r="261" spans="2:17" x14ac:dyDescent="0.25">
      <c r="B261" s="8" t="s">
        <v>19</v>
      </c>
      <c r="C261" s="2">
        <v>29</v>
      </c>
      <c r="D261" s="2">
        <f t="shared" si="87"/>
        <v>2.9000000000000004</v>
      </c>
      <c r="E261" s="2">
        <v>72</v>
      </c>
      <c r="F261" s="2">
        <f t="shared" si="88"/>
        <v>208.8</v>
      </c>
      <c r="G261" s="2">
        <v>36</v>
      </c>
      <c r="H261" s="2">
        <f t="shared" si="89"/>
        <v>3.6</v>
      </c>
      <c r="I261" s="9">
        <f t="shared" si="90"/>
        <v>259.2</v>
      </c>
    </row>
    <row r="262" spans="2:17" x14ac:dyDescent="0.25">
      <c r="B262" s="8" t="s">
        <v>25</v>
      </c>
      <c r="C262" s="2">
        <v>10</v>
      </c>
      <c r="D262" s="2">
        <f t="shared" si="87"/>
        <v>1</v>
      </c>
      <c r="E262" s="2">
        <v>49</v>
      </c>
      <c r="F262" s="2">
        <f t="shared" si="88"/>
        <v>49</v>
      </c>
      <c r="G262" s="2">
        <v>13</v>
      </c>
      <c r="H262" s="2">
        <f t="shared" si="89"/>
        <v>1.3</v>
      </c>
      <c r="I262" s="9">
        <f t="shared" si="90"/>
        <v>63.7</v>
      </c>
      <c r="N262" s="168"/>
    </row>
    <row r="263" spans="2:17" x14ac:dyDescent="0.25">
      <c r="B263" s="8" t="s">
        <v>17</v>
      </c>
      <c r="C263" s="2">
        <v>114</v>
      </c>
      <c r="D263" s="2">
        <f t="shared" si="87"/>
        <v>11.4</v>
      </c>
      <c r="E263" s="2">
        <v>69</v>
      </c>
      <c r="F263" s="2">
        <f t="shared" si="88"/>
        <v>786.6</v>
      </c>
      <c r="G263" s="2">
        <v>143</v>
      </c>
      <c r="H263" s="2">
        <f t="shared" si="89"/>
        <v>14.3</v>
      </c>
      <c r="I263" s="9">
        <f t="shared" si="90"/>
        <v>986.7</v>
      </c>
      <c r="J263" s="168"/>
      <c r="K263" s="168"/>
      <c r="L263" s="168"/>
      <c r="M263" s="168"/>
      <c r="N263" s="168"/>
    </row>
    <row r="264" spans="2:17" x14ac:dyDescent="0.25">
      <c r="B264" s="8" t="s">
        <v>1</v>
      </c>
      <c r="C264" s="2">
        <v>2.5</v>
      </c>
      <c r="D264" s="2">
        <f t="shared" si="87"/>
        <v>0.25</v>
      </c>
      <c r="E264" s="2">
        <v>27</v>
      </c>
      <c r="F264" s="2">
        <f t="shared" si="88"/>
        <v>6.75</v>
      </c>
      <c r="G264" s="2">
        <f t="shared" ref="G264" si="91">C264</f>
        <v>2.5</v>
      </c>
      <c r="H264" s="2">
        <f t="shared" si="89"/>
        <v>0.25</v>
      </c>
      <c r="I264" s="9">
        <f t="shared" si="90"/>
        <v>6.75</v>
      </c>
      <c r="J264" s="168"/>
      <c r="K264" s="168"/>
      <c r="L264" s="168"/>
      <c r="M264" s="168"/>
      <c r="N264" s="168"/>
    </row>
    <row r="265" spans="2:17" x14ac:dyDescent="0.25">
      <c r="B265" s="8" t="s">
        <v>71</v>
      </c>
      <c r="C265" s="2">
        <v>4</v>
      </c>
      <c r="D265" s="2">
        <f t="shared" si="87"/>
        <v>0.4</v>
      </c>
      <c r="E265" s="2">
        <v>132</v>
      </c>
      <c r="F265" s="2">
        <f t="shared" si="88"/>
        <v>52.800000000000004</v>
      </c>
      <c r="G265" s="2">
        <v>5</v>
      </c>
      <c r="H265" s="2">
        <f t="shared" si="89"/>
        <v>0.5</v>
      </c>
      <c r="I265" s="9">
        <f t="shared" si="90"/>
        <v>66</v>
      </c>
      <c r="J265" s="168"/>
      <c r="K265" s="168"/>
      <c r="L265" s="168"/>
      <c r="M265" s="168"/>
      <c r="N265" s="168"/>
    </row>
    <row r="266" spans="2:17" x14ac:dyDescent="0.25">
      <c r="B266" s="8" t="s">
        <v>67</v>
      </c>
      <c r="C266" s="2">
        <v>8</v>
      </c>
      <c r="D266" s="2">
        <f t="shared" si="87"/>
        <v>0.8</v>
      </c>
      <c r="E266" s="2">
        <v>138</v>
      </c>
      <c r="F266" s="2">
        <f t="shared" si="88"/>
        <v>110.4</v>
      </c>
      <c r="G266" s="2">
        <v>10</v>
      </c>
      <c r="H266" s="2">
        <f t="shared" si="89"/>
        <v>1</v>
      </c>
      <c r="I266" s="9">
        <f>H266*E266</f>
        <v>138</v>
      </c>
      <c r="J266" s="168"/>
      <c r="K266" s="168"/>
      <c r="L266" s="168"/>
      <c r="M266" s="168"/>
      <c r="N266" s="168"/>
    </row>
    <row r="267" spans="2:17" x14ac:dyDescent="0.25">
      <c r="B267" s="8"/>
      <c r="C267" s="2"/>
      <c r="D267" s="2"/>
      <c r="E267" s="2"/>
      <c r="F267" s="2">
        <f>SUM(F259:F266)</f>
        <v>6526.0500000000011</v>
      </c>
      <c r="G267" s="2"/>
      <c r="H267" s="2"/>
      <c r="I267" s="9">
        <f>SUM(I259:I266)</f>
        <v>7008.4500000000007</v>
      </c>
      <c r="J267" s="168"/>
      <c r="K267" s="168"/>
      <c r="L267" s="168"/>
      <c r="M267" s="168"/>
      <c r="N267" s="168"/>
    </row>
    <row r="268" spans="2:17" ht="15.75" thickBot="1" x14ac:dyDescent="0.3">
      <c r="B268" s="12"/>
      <c r="C268" s="13"/>
      <c r="D268" s="13"/>
      <c r="E268" s="13"/>
      <c r="F268" s="41">
        <f>F267/100</f>
        <v>65.260500000000008</v>
      </c>
      <c r="G268" s="13"/>
      <c r="H268" s="13"/>
      <c r="I268" s="53">
        <f>I267/100</f>
        <v>70.084500000000006</v>
      </c>
      <c r="J268" s="168"/>
      <c r="K268" s="168"/>
      <c r="L268" s="168"/>
      <c r="M268" s="168"/>
      <c r="N268" s="168"/>
    </row>
    <row r="269" spans="2:17" ht="15.75" thickBot="1" x14ac:dyDescent="0.3">
      <c r="B269" s="5" t="s">
        <v>55</v>
      </c>
      <c r="C269" s="37">
        <v>50</v>
      </c>
      <c r="D269" s="6">
        <v>5</v>
      </c>
      <c r="E269" s="6">
        <v>62</v>
      </c>
      <c r="F269" s="37">
        <f>E269*D269/100</f>
        <v>3.1</v>
      </c>
      <c r="G269" s="37">
        <v>50</v>
      </c>
      <c r="H269" s="6">
        <v>5</v>
      </c>
      <c r="I269" s="38">
        <f>H269*E269/100</f>
        <v>3.1</v>
      </c>
      <c r="J269" s="168"/>
      <c r="K269" s="168"/>
      <c r="L269" s="168"/>
      <c r="M269" s="168"/>
      <c r="N269" s="168"/>
    </row>
    <row r="270" spans="2:17" ht="15.75" thickBot="1" x14ac:dyDescent="0.3">
      <c r="B270" s="34" t="s">
        <v>56</v>
      </c>
      <c r="C270" s="13"/>
      <c r="D270" s="13"/>
      <c r="E270" s="13">
        <v>117</v>
      </c>
      <c r="F270" s="37">
        <f>E270*D270/100</f>
        <v>0</v>
      </c>
      <c r="G270" s="32">
        <v>20</v>
      </c>
      <c r="H270" s="13">
        <v>2</v>
      </c>
      <c r="I270" s="38">
        <f>H270*E270/100</f>
        <v>2.34</v>
      </c>
      <c r="J270" s="168"/>
      <c r="K270" s="168"/>
      <c r="L270" s="168"/>
      <c r="M270" s="168"/>
      <c r="N270" s="168"/>
    </row>
    <row r="271" spans="2:17" x14ac:dyDescent="0.25">
      <c r="B271" s="47" t="s">
        <v>169</v>
      </c>
      <c r="C271" s="37">
        <v>200</v>
      </c>
      <c r="D271" s="37"/>
      <c r="E271" s="37"/>
      <c r="F271" s="37"/>
      <c r="G271" s="37">
        <v>200</v>
      </c>
      <c r="H271" s="6"/>
      <c r="I271" s="7"/>
      <c r="J271" s="168"/>
      <c r="K271" s="168"/>
      <c r="L271" s="168"/>
      <c r="M271" s="168"/>
      <c r="N271" s="168"/>
    </row>
    <row r="272" spans="2:17" x14ac:dyDescent="0.25">
      <c r="B272" s="8" t="s">
        <v>161</v>
      </c>
      <c r="C272" s="2">
        <v>20</v>
      </c>
      <c r="D272" s="2">
        <f>C272*0.1</f>
        <v>2</v>
      </c>
      <c r="E272" s="2">
        <v>322</v>
      </c>
      <c r="F272" s="2">
        <f>E272*D272</f>
        <v>644</v>
      </c>
      <c r="G272" s="2">
        <v>20</v>
      </c>
      <c r="H272" s="2">
        <f>G272*0.1</f>
        <v>2</v>
      </c>
      <c r="I272" s="9">
        <f>H272*E272</f>
        <v>644</v>
      </c>
      <c r="J272" s="168"/>
      <c r="K272" s="168"/>
      <c r="L272" s="168"/>
      <c r="M272" s="168"/>
      <c r="N272" s="168"/>
    </row>
    <row r="273" spans="2:21" x14ac:dyDescent="0.25">
      <c r="B273" s="8" t="s">
        <v>2</v>
      </c>
      <c r="C273" s="2">
        <v>15</v>
      </c>
      <c r="D273" s="2">
        <f>C273*0.1</f>
        <v>1.5</v>
      </c>
      <c r="E273" s="2">
        <v>85.8</v>
      </c>
      <c r="F273" s="2">
        <f>E273*D273</f>
        <v>128.69999999999999</v>
      </c>
      <c r="G273" s="2">
        <v>15</v>
      </c>
      <c r="H273" s="2">
        <f>G273*0.1</f>
        <v>1.5</v>
      </c>
      <c r="I273" s="9">
        <f>H273*E273</f>
        <v>128.69999999999999</v>
      </c>
      <c r="J273" s="168"/>
      <c r="K273" s="168"/>
      <c r="L273" s="168"/>
      <c r="M273" s="168"/>
      <c r="N273" s="168"/>
    </row>
    <row r="274" spans="2:21" x14ac:dyDescent="0.25">
      <c r="B274" s="8"/>
      <c r="C274" s="2"/>
      <c r="D274" s="2"/>
      <c r="E274" s="2"/>
      <c r="F274" s="2">
        <f>SUM(F272:F273)</f>
        <v>772.7</v>
      </c>
      <c r="G274" s="2"/>
      <c r="H274" s="2"/>
      <c r="I274" s="9">
        <f>SUM(I272:I273)</f>
        <v>772.7</v>
      </c>
      <c r="J274" s="168"/>
      <c r="K274" s="168"/>
      <c r="L274" s="168"/>
      <c r="M274" s="168"/>
      <c r="N274" s="168"/>
    </row>
    <row r="275" spans="2:21" ht="15.75" thickBot="1" x14ac:dyDescent="0.3">
      <c r="B275" s="34"/>
      <c r="C275" s="13"/>
      <c r="D275" s="13"/>
      <c r="E275" s="13"/>
      <c r="F275" s="32">
        <f>F274/100</f>
        <v>7.7270000000000003</v>
      </c>
      <c r="G275" s="13"/>
      <c r="H275" s="13"/>
      <c r="I275" s="33">
        <f>I274/100</f>
        <v>7.7270000000000003</v>
      </c>
      <c r="J275" s="168"/>
      <c r="K275" s="168"/>
      <c r="L275" s="168"/>
      <c r="M275" s="168"/>
      <c r="N275" s="168"/>
    </row>
    <row r="276" spans="2:21" ht="15.75" thickBot="1" x14ac:dyDescent="0.3">
      <c r="B276" s="21" t="s">
        <v>50</v>
      </c>
      <c r="C276" s="11"/>
      <c r="D276" s="11"/>
      <c r="E276" s="11"/>
      <c r="F276" s="94">
        <f>F257+F268+F269+F270+F275</f>
        <v>86.287500000000009</v>
      </c>
      <c r="G276" s="25"/>
      <c r="H276" s="25"/>
      <c r="I276" s="42">
        <f>I257+I268+I270+I269+I275</f>
        <v>100.25150000000001</v>
      </c>
      <c r="J276" s="168"/>
      <c r="K276" s="168"/>
      <c r="L276" s="168"/>
      <c r="M276" s="168"/>
      <c r="N276" s="168"/>
    </row>
    <row r="277" spans="2:21" ht="16.5" thickBot="1" x14ac:dyDescent="0.3">
      <c r="B277" s="367" t="s">
        <v>64</v>
      </c>
      <c r="C277" s="368"/>
      <c r="D277" s="368"/>
      <c r="E277" s="368"/>
      <c r="F277" s="368"/>
      <c r="G277" s="368"/>
      <c r="H277" s="368"/>
      <c r="I277" s="369"/>
      <c r="J277" s="168"/>
      <c r="K277" s="168"/>
      <c r="L277" s="168"/>
      <c r="M277" s="168"/>
      <c r="N277" s="168"/>
      <c r="O277" s="168"/>
      <c r="P277" s="168"/>
    </row>
    <row r="278" spans="2:21" x14ac:dyDescent="0.25">
      <c r="B278" s="362" t="s">
        <v>16</v>
      </c>
      <c r="C278" s="363" t="s">
        <v>86</v>
      </c>
      <c r="D278" s="363"/>
      <c r="E278" s="363"/>
      <c r="F278" s="363"/>
      <c r="G278" s="363" t="s">
        <v>85</v>
      </c>
      <c r="H278" s="363"/>
      <c r="I278" s="364"/>
      <c r="J278" s="168"/>
      <c r="K278" s="168"/>
      <c r="L278" s="168"/>
      <c r="M278" s="168"/>
      <c r="N278" s="168"/>
      <c r="O278" s="168"/>
      <c r="P278" s="168"/>
      <c r="Q278" s="168"/>
      <c r="R278" s="168"/>
    </row>
    <row r="279" spans="2:21" ht="30.75" thickBot="1" x14ac:dyDescent="0.3">
      <c r="B279" s="359"/>
      <c r="C279" s="16" t="s">
        <v>73</v>
      </c>
      <c r="D279" s="44" t="s">
        <v>5</v>
      </c>
      <c r="E279" s="44" t="s">
        <v>6</v>
      </c>
      <c r="F279" s="44" t="s">
        <v>13</v>
      </c>
      <c r="G279" s="16" t="s">
        <v>73</v>
      </c>
      <c r="H279" s="44" t="s">
        <v>14</v>
      </c>
      <c r="I279" s="45" t="s">
        <v>13</v>
      </c>
      <c r="J279" s="168"/>
      <c r="K279" s="168"/>
      <c r="L279" s="168"/>
      <c r="M279" s="168"/>
      <c r="N279" s="168"/>
      <c r="O279" s="168"/>
      <c r="P279" s="168"/>
      <c r="Q279" s="168"/>
      <c r="R279" s="168"/>
    </row>
    <row r="280" spans="2:21" x14ac:dyDescent="0.25">
      <c r="B280" s="5" t="s">
        <v>33</v>
      </c>
      <c r="C280" s="37">
        <v>60</v>
      </c>
      <c r="D280" s="37"/>
      <c r="E280" s="37"/>
      <c r="F280" s="37"/>
      <c r="G280" s="37">
        <v>100</v>
      </c>
      <c r="H280" s="6"/>
      <c r="I280" s="7"/>
      <c r="J280" s="168"/>
      <c r="K280" s="168"/>
      <c r="L280" s="168"/>
      <c r="M280" s="168"/>
      <c r="N280" s="168"/>
      <c r="O280" s="168"/>
      <c r="P280" s="168"/>
      <c r="Q280" s="168"/>
      <c r="R280" s="168"/>
    </row>
    <row r="281" spans="2:21" x14ac:dyDescent="0.25">
      <c r="B281" s="8" t="s">
        <v>20</v>
      </c>
      <c r="C281" s="2">
        <v>98</v>
      </c>
      <c r="D281" s="2">
        <f>C281*0.1</f>
        <v>9.8000000000000007</v>
      </c>
      <c r="E281" s="2">
        <v>69</v>
      </c>
      <c r="F281" s="2">
        <f>E281*D281</f>
        <v>676.2</v>
      </c>
      <c r="G281" s="2">
        <v>163.80000000000001</v>
      </c>
      <c r="H281" s="2">
        <f>G281*0.1</f>
        <v>16.380000000000003</v>
      </c>
      <c r="I281" s="9">
        <f>H281*E281</f>
        <v>1130.2200000000003</v>
      </c>
      <c r="J281" s="168"/>
      <c r="K281" s="168"/>
      <c r="L281" s="168"/>
      <c r="M281" s="168"/>
      <c r="N281" s="168"/>
      <c r="O281" s="168"/>
      <c r="P281" s="168"/>
      <c r="Q281" s="168"/>
      <c r="R281" s="168"/>
    </row>
    <row r="282" spans="2:21" x14ac:dyDescent="0.25">
      <c r="B282" s="8" t="s">
        <v>25</v>
      </c>
      <c r="C282" s="2">
        <v>2.5</v>
      </c>
      <c r="D282" s="2">
        <f t="shared" ref="D282:D284" si="92">C282*0.1</f>
        <v>0.25</v>
      </c>
      <c r="E282" s="2">
        <v>49</v>
      </c>
      <c r="F282" s="2">
        <f t="shared" ref="F282:F284" si="93">E282*D282</f>
        <v>12.25</v>
      </c>
      <c r="G282" s="2">
        <v>2.5</v>
      </c>
      <c r="H282" s="2">
        <f t="shared" ref="H282:H284" si="94">G282*0.1</f>
        <v>0.25</v>
      </c>
      <c r="I282" s="9">
        <f t="shared" ref="I282:I284" si="95">H282*E282</f>
        <v>12.25</v>
      </c>
      <c r="J282" s="168"/>
      <c r="K282" s="168"/>
      <c r="L282" s="168"/>
      <c r="M282" s="168"/>
      <c r="N282" s="168"/>
      <c r="O282" s="168"/>
      <c r="P282" s="168"/>
      <c r="Q282" s="168"/>
      <c r="R282" s="168"/>
    </row>
    <row r="283" spans="2:21" x14ac:dyDescent="0.25">
      <c r="B283" s="8" t="s">
        <v>67</v>
      </c>
      <c r="C283" s="2">
        <v>3</v>
      </c>
      <c r="D283" s="2">
        <f t="shared" si="92"/>
        <v>0.30000000000000004</v>
      </c>
      <c r="E283" s="2">
        <v>138</v>
      </c>
      <c r="F283" s="2">
        <f t="shared" si="93"/>
        <v>41.400000000000006</v>
      </c>
      <c r="G283" s="2">
        <v>4</v>
      </c>
      <c r="H283" s="2">
        <f t="shared" si="94"/>
        <v>0.4</v>
      </c>
      <c r="I283" s="9">
        <f t="shared" si="95"/>
        <v>55.2</v>
      </c>
      <c r="J283" s="168"/>
      <c r="K283" s="168"/>
      <c r="L283" s="168"/>
      <c r="M283" s="168"/>
      <c r="N283" s="168"/>
      <c r="O283" s="168"/>
      <c r="P283" s="168"/>
      <c r="Q283" s="168"/>
      <c r="R283" s="168"/>
    </row>
    <row r="284" spans="2:21" x14ac:dyDescent="0.25">
      <c r="B284" s="8" t="s">
        <v>1</v>
      </c>
      <c r="C284" s="2">
        <v>2</v>
      </c>
      <c r="D284" s="2">
        <f t="shared" si="92"/>
        <v>0.2</v>
      </c>
      <c r="E284" s="2">
        <v>27</v>
      </c>
      <c r="F284" s="2">
        <f t="shared" si="93"/>
        <v>5.4</v>
      </c>
      <c r="G284" s="2">
        <v>2</v>
      </c>
      <c r="H284" s="2">
        <f t="shared" si="94"/>
        <v>0.2</v>
      </c>
      <c r="I284" s="9">
        <f t="shared" si="95"/>
        <v>5.4</v>
      </c>
      <c r="J284" s="168"/>
      <c r="K284" s="168"/>
      <c r="L284" s="168"/>
      <c r="M284" s="168"/>
      <c r="N284" s="168"/>
      <c r="O284" s="168"/>
      <c r="P284" s="168"/>
      <c r="Q284" s="168"/>
      <c r="R284" s="168"/>
    </row>
    <row r="285" spans="2:21" ht="15.75" thickBot="1" x14ac:dyDescent="0.3">
      <c r="B285" s="12"/>
      <c r="C285" s="13"/>
      <c r="D285" s="13"/>
      <c r="E285" s="13"/>
      <c r="F285" s="32">
        <f>SUM(F281:F284)</f>
        <v>735.25</v>
      </c>
      <c r="G285" s="13"/>
      <c r="H285" s="13"/>
      <c r="I285" s="33">
        <f>SUM(I281:I284)</f>
        <v>1203.0700000000004</v>
      </c>
      <c r="J285" s="168"/>
      <c r="K285" s="168"/>
      <c r="L285" s="168"/>
      <c r="M285" s="168"/>
      <c r="N285" s="168"/>
      <c r="O285" s="168"/>
      <c r="P285" s="168"/>
      <c r="Q285" s="168"/>
      <c r="R285" s="168"/>
    </row>
    <row r="286" spans="2:21" ht="15.75" thickBot="1" x14ac:dyDescent="0.3">
      <c r="B286" s="12"/>
      <c r="C286" s="13"/>
      <c r="D286" s="13"/>
      <c r="E286" s="13"/>
      <c r="F286" s="32">
        <f>F285/100</f>
        <v>7.3525</v>
      </c>
      <c r="G286" s="13"/>
      <c r="H286" s="13"/>
      <c r="I286" s="33">
        <f>I285/100</f>
        <v>12.030700000000003</v>
      </c>
      <c r="J286" s="168"/>
      <c r="K286" s="168"/>
      <c r="L286" s="168"/>
      <c r="M286" s="168"/>
      <c r="N286" s="168"/>
      <c r="O286" s="168"/>
      <c r="P286" s="168"/>
      <c r="Q286" s="168"/>
      <c r="R286" s="168"/>
    </row>
    <row r="287" spans="2:21" x14ac:dyDescent="0.25">
      <c r="B287" s="47" t="s">
        <v>78</v>
      </c>
      <c r="C287" s="37">
        <v>150</v>
      </c>
      <c r="D287" s="37"/>
      <c r="E287" s="37"/>
      <c r="F287" s="37"/>
      <c r="G287" s="37">
        <v>180</v>
      </c>
      <c r="H287" s="6"/>
      <c r="I287" s="7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</row>
    <row r="288" spans="2:21" x14ac:dyDescent="0.25">
      <c r="B288" s="8" t="s">
        <v>18</v>
      </c>
      <c r="C288" s="2">
        <v>214</v>
      </c>
      <c r="D288" s="2">
        <f>C288*0.1</f>
        <v>21.400000000000002</v>
      </c>
      <c r="E288" s="2">
        <v>49</v>
      </c>
      <c r="F288" s="2">
        <f>E288*D288</f>
        <v>1048.6000000000001</v>
      </c>
      <c r="G288" s="2">
        <v>257</v>
      </c>
      <c r="H288" s="2">
        <f>G288*0.1</f>
        <v>25.700000000000003</v>
      </c>
      <c r="I288" s="9">
        <f>H288*E288</f>
        <v>1259.3000000000002</v>
      </c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</row>
    <row r="289" spans="2:21" x14ac:dyDescent="0.25">
      <c r="B289" s="8" t="s">
        <v>1</v>
      </c>
      <c r="C289" s="2">
        <v>3</v>
      </c>
      <c r="D289" s="2">
        <f t="shared" ref="D289:D291" si="96">C289*0.1</f>
        <v>0.30000000000000004</v>
      </c>
      <c r="E289" s="2">
        <v>27</v>
      </c>
      <c r="F289" s="2">
        <f t="shared" ref="F289:F291" si="97">E289*D289</f>
        <v>8.1000000000000014</v>
      </c>
      <c r="G289" s="2">
        <v>3</v>
      </c>
      <c r="H289" s="2">
        <f t="shared" ref="H289:H291" si="98">G289*0.1</f>
        <v>0.30000000000000004</v>
      </c>
      <c r="I289" s="9">
        <f t="shared" ref="I289:I291" si="99">H289*E289</f>
        <v>8.1000000000000014</v>
      </c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</row>
    <row r="290" spans="2:21" x14ac:dyDescent="0.25">
      <c r="B290" s="8" t="s">
        <v>68</v>
      </c>
      <c r="C290" s="2">
        <v>5.3</v>
      </c>
      <c r="D290" s="2">
        <f t="shared" si="96"/>
        <v>0.53</v>
      </c>
      <c r="E290" s="2">
        <v>620</v>
      </c>
      <c r="F290" s="2">
        <f t="shared" si="97"/>
        <v>328.6</v>
      </c>
      <c r="G290" s="2">
        <v>6.4</v>
      </c>
      <c r="H290" s="2">
        <f t="shared" si="98"/>
        <v>0.64000000000000012</v>
      </c>
      <c r="I290" s="9">
        <f t="shared" si="99"/>
        <v>396.80000000000007</v>
      </c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</row>
    <row r="291" spans="2:21" x14ac:dyDescent="0.25">
      <c r="B291" s="8" t="s">
        <v>77</v>
      </c>
      <c r="C291" s="2">
        <v>23.7</v>
      </c>
      <c r="D291" s="2">
        <f t="shared" si="96"/>
        <v>2.37</v>
      </c>
      <c r="E291" s="2">
        <v>74</v>
      </c>
      <c r="F291" s="2">
        <f t="shared" si="97"/>
        <v>175.38</v>
      </c>
      <c r="G291" s="2">
        <v>28.4</v>
      </c>
      <c r="H291" s="2">
        <f t="shared" si="98"/>
        <v>2.84</v>
      </c>
      <c r="I291" s="9">
        <f t="shared" si="99"/>
        <v>210.16</v>
      </c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</row>
    <row r="292" spans="2:21" x14ac:dyDescent="0.25">
      <c r="B292" s="8"/>
      <c r="C292" s="2"/>
      <c r="D292" s="2"/>
      <c r="E292" s="2"/>
      <c r="F292" s="2">
        <f>SUM(F288:F291)</f>
        <v>1560.6800000000003</v>
      </c>
      <c r="G292" s="2"/>
      <c r="H292" s="2"/>
      <c r="I292" s="9">
        <f>SUM(I288:I291)</f>
        <v>1874.3600000000004</v>
      </c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</row>
    <row r="293" spans="2:21" ht="15.75" thickBot="1" x14ac:dyDescent="0.3">
      <c r="B293" s="12"/>
      <c r="C293" s="13"/>
      <c r="D293" s="13"/>
      <c r="E293" s="13"/>
      <c r="F293" s="41">
        <f>F292/100</f>
        <v>15.606800000000003</v>
      </c>
      <c r="G293" s="13"/>
      <c r="H293" s="13"/>
      <c r="I293" s="53">
        <f>I292/100</f>
        <v>18.743600000000004</v>
      </c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</row>
    <row r="294" spans="2:21" x14ac:dyDescent="0.25">
      <c r="B294" s="47" t="s">
        <v>119</v>
      </c>
      <c r="C294" s="37">
        <v>200</v>
      </c>
      <c r="D294" s="37"/>
      <c r="E294" s="37"/>
      <c r="F294" s="37"/>
      <c r="G294" s="37">
        <v>200</v>
      </c>
      <c r="H294" s="6"/>
      <c r="I294" s="7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</row>
    <row r="295" spans="2:21" x14ac:dyDescent="0.25">
      <c r="B295" s="8" t="s">
        <v>70</v>
      </c>
      <c r="C295" s="2">
        <v>20</v>
      </c>
      <c r="D295" s="2">
        <f>C295*0.1</f>
        <v>2</v>
      </c>
      <c r="E295" s="2">
        <v>195</v>
      </c>
      <c r="F295" s="2">
        <f>E295*D295</f>
        <v>390</v>
      </c>
      <c r="G295" s="2">
        <v>20</v>
      </c>
      <c r="H295" s="2">
        <f>G295*0.1</f>
        <v>2</v>
      </c>
      <c r="I295" s="9">
        <f>H295*E295</f>
        <v>390</v>
      </c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</row>
    <row r="296" spans="2:21" x14ac:dyDescent="0.25">
      <c r="B296" s="8" t="s">
        <v>2</v>
      </c>
      <c r="C296" s="2">
        <v>15</v>
      </c>
      <c r="D296" s="2">
        <f>C296*0.1</f>
        <v>1.5</v>
      </c>
      <c r="E296" s="2">
        <v>85.8</v>
      </c>
      <c r="F296" s="2">
        <f>E296*D296</f>
        <v>128.69999999999999</v>
      </c>
      <c r="G296" s="2">
        <v>15</v>
      </c>
      <c r="H296" s="2">
        <f>G296*0.1</f>
        <v>1.5</v>
      </c>
      <c r="I296" s="9">
        <f>H296*E296</f>
        <v>128.69999999999999</v>
      </c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</row>
    <row r="297" spans="2:21" x14ac:dyDescent="0.25">
      <c r="B297" s="8"/>
      <c r="C297" s="2"/>
      <c r="D297" s="2"/>
      <c r="E297" s="2"/>
      <c r="F297" s="2">
        <f>SUM(F295:F296)</f>
        <v>518.70000000000005</v>
      </c>
      <c r="G297" s="2"/>
      <c r="H297" s="2"/>
      <c r="I297" s="9">
        <f>SUM(I295:I296)</f>
        <v>518.70000000000005</v>
      </c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</row>
    <row r="298" spans="2:21" ht="15.75" thickBot="1" x14ac:dyDescent="0.3">
      <c r="B298" s="12"/>
      <c r="C298" s="13"/>
      <c r="D298" s="13"/>
      <c r="E298" s="13"/>
      <c r="F298" s="32">
        <f>F297/100</f>
        <v>5.1870000000000003</v>
      </c>
      <c r="G298" s="32"/>
      <c r="H298" s="32"/>
      <c r="I298" s="33">
        <f>I297/100</f>
        <v>5.1870000000000003</v>
      </c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</row>
    <row r="299" spans="2:21" x14ac:dyDescent="0.25">
      <c r="B299" s="47" t="s">
        <v>168</v>
      </c>
      <c r="C299" s="54" t="s">
        <v>35</v>
      </c>
      <c r="D299" s="54"/>
      <c r="E299" s="54"/>
      <c r="F299" s="54"/>
      <c r="G299" s="54" t="s">
        <v>35</v>
      </c>
      <c r="H299" s="6"/>
      <c r="I299" s="7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</row>
    <row r="300" spans="2:21" x14ac:dyDescent="0.25">
      <c r="B300" s="8" t="s">
        <v>24</v>
      </c>
      <c r="C300" s="2">
        <v>81.400000000000006</v>
      </c>
      <c r="D300" s="2">
        <f>C300*0.1</f>
        <v>8.14</v>
      </c>
      <c r="E300" s="2">
        <v>729</v>
      </c>
      <c r="F300" s="2">
        <f>E300*D300</f>
        <v>5934.06</v>
      </c>
      <c r="G300" s="2">
        <v>81.400000000000006</v>
      </c>
      <c r="H300" s="2">
        <f>G300*0.1</f>
        <v>8.14</v>
      </c>
      <c r="I300" s="9">
        <f>H300*E300</f>
        <v>5934.06</v>
      </c>
      <c r="J300" s="168"/>
      <c r="K300" s="168"/>
      <c r="L300" s="168"/>
      <c r="M300" s="168"/>
      <c r="N300" s="168"/>
      <c r="O300" s="168"/>
      <c r="P300" s="168"/>
    </row>
    <row r="301" spans="2:21" x14ac:dyDescent="0.25">
      <c r="B301" s="8" t="s">
        <v>10</v>
      </c>
      <c r="C301" s="2">
        <v>18</v>
      </c>
      <c r="D301" s="2">
        <f t="shared" ref="D301:D306" si="100">C301*0.1</f>
        <v>1.8</v>
      </c>
      <c r="E301" s="2">
        <v>62</v>
      </c>
      <c r="F301" s="2">
        <f t="shared" ref="F301:F306" si="101">E301*D301</f>
        <v>111.60000000000001</v>
      </c>
      <c r="G301" s="2">
        <v>18</v>
      </c>
      <c r="H301" s="2">
        <f t="shared" ref="H301:H306" si="102">G301*0.1</f>
        <v>1.8</v>
      </c>
      <c r="I301" s="9">
        <f t="shared" ref="I301:I306" si="103">H301*E301</f>
        <v>111.60000000000001</v>
      </c>
      <c r="J301" s="168"/>
      <c r="K301" s="168"/>
      <c r="L301" s="168"/>
      <c r="M301" s="168"/>
      <c r="N301" s="168"/>
      <c r="O301" s="168"/>
      <c r="P301" s="168"/>
    </row>
    <row r="302" spans="2:21" x14ac:dyDescent="0.25">
      <c r="B302" s="8" t="s">
        <v>77</v>
      </c>
      <c r="C302" s="2">
        <v>24</v>
      </c>
      <c r="D302" s="2">
        <f t="shared" si="100"/>
        <v>2.4000000000000004</v>
      </c>
      <c r="E302" s="2">
        <v>74</v>
      </c>
      <c r="F302" s="2">
        <f t="shared" si="101"/>
        <v>177.60000000000002</v>
      </c>
      <c r="G302" s="2">
        <v>24</v>
      </c>
      <c r="H302" s="2">
        <f t="shared" si="102"/>
        <v>2.4000000000000004</v>
      </c>
      <c r="I302" s="9">
        <f t="shared" si="103"/>
        <v>177.60000000000002</v>
      </c>
      <c r="J302" s="168"/>
      <c r="K302" s="168"/>
      <c r="L302" s="168"/>
      <c r="M302" s="168"/>
      <c r="N302" s="168"/>
      <c r="O302" s="168"/>
      <c r="P302" s="168"/>
    </row>
    <row r="303" spans="2:21" x14ac:dyDescent="0.25">
      <c r="B303" s="8" t="s">
        <v>26</v>
      </c>
      <c r="C303" s="2">
        <v>5</v>
      </c>
      <c r="D303" s="2">
        <f t="shared" si="100"/>
        <v>0.5</v>
      </c>
      <c r="E303" s="2">
        <v>30</v>
      </c>
      <c r="F303" s="2">
        <f t="shared" si="101"/>
        <v>15</v>
      </c>
      <c r="G303" s="2">
        <v>5</v>
      </c>
      <c r="H303" s="2">
        <f t="shared" si="102"/>
        <v>0.5</v>
      </c>
      <c r="I303" s="9">
        <f t="shared" si="103"/>
        <v>15</v>
      </c>
      <c r="J303" s="168"/>
      <c r="K303" s="168"/>
      <c r="L303" s="168"/>
      <c r="M303" s="168"/>
      <c r="N303" s="168"/>
      <c r="O303" s="168"/>
      <c r="P303" s="168"/>
    </row>
    <row r="304" spans="2:21" x14ac:dyDescent="0.25">
      <c r="B304" s="8" t="s">
        <v>67</v>
      </c>
      <c r="C304" s="2">
        <v>6</v>
      </c>
      <c r="D304" s="2">
        <f t="shared" si="100"/>
        <v>0.60000000000000009</v>
      </c>
      <c r="E304" s="2">
        <v>138</v>
      </c>
      <c r="F304" s="2">
        <f t="shared" si="101"/>
        <v>82.800000000000011</v>
      </c>
      <c r="G304" s="2">
        <v>6</v>
      </c>
      <c r="H304" s="2">
        <f t="shared" si="102"/>
        <v>0.60000000000000009</v>
      </c>
      <c r="I304" s="9">
        <f t="shared" si="103"/>
        <v>82.800000000000011</v>
      </c>
      <c r="J304" s="168"/>
      <c r="K304" s="168"/>
      <c r="L304" s="168"/>
      <c r="M304" s="168"/>
      <c r="N304" s="168"/>
      <c r="O304" s="168"/>
      <c r="P304" s="168"/>
    </row>
    <row r="305" spans="2:16" x14ac:dyDescent="0.25">
      <c r="B305" s="8" t="s">
        <v>1</v>
      </c>
      <c r="C305" s="2">
        <v>3</v>
      </c>
      <c r="D305" s="2">
        <f t="shared" si="100"/>
        <v>0.30000000000000004</v>
      </c>
      <c r="E305" s="2">
        <v>27</v>
      </c>
      <c r="F305" s="2">
        <f t="shared" si="101"/>
        <v>8.1000000000000014</v>
      </c>
      <c r="G305" s="2">
        <v>3</v>
      </c>
      <c r="H305" s="2">
        <f t="shared" si="102"/>
        <v>0.30000000000000004</v>
      </c>
      <c r="I305" s="9">
        <f t="shared" si="103"/>
        <v>8.1000000000000014</v>
      </c>
      <c r="J305" s="168"/>
      <c r="K305" s="168"/>
      <c r="L305" s="168"/>
      <c r="M305" s="168"/>
      <c r="N305" s="168"/>
      <c r="O305" s="168"/>
      <c r="P305" s="168"/>
    </row>
    <row r="306" spans="2:16" x14ac:dyDescent="0.25">
      <c r="B306" s="8" t="s">
        <v>68</v>
      </c>
      <c r="C306" s="2">
        <v>5</v>
      </c>
      <c r="D306" s="2">
        <f t="shared" si="100"/>
        <v>0.5</v>
      </c>
      <c r="E306" s="2">
        <v>620</v>
      </c>
      <c r="F306" s="2">
        <f t="shared" si="101"/>
        <v>310</v>
      </c>
      <c r="G306" s="2">
        <v>5</v>
      </c>
      <c r="H306" s="2">
        <f t="shared" si="102"/>
        <v>0.5</v>
      </c>
      <c r="I306" s="9">
        <f t="shared" si="103"/>
        <v>310</v>
      </c>
      <c r="J306" s="168"/>
      <c r="K306" s="168"/>
      <c r="L306" s="168"/>
      <c r="M306" s="168"/>
      <c r="N306" s="168"/>
      <c r="O306" s="168"/>
      <c r="P306" s="168"/>
    </row>
    <row r="307" spans="2:16" x14ac:dyDescent="0.25">
      <c r="B307" s="8"/>
      <c r="C307" s="2"/>
      <c r="D307" s="2"/>
      <c r="E307" s="2"/>
      <c r="F307" s="2">
        <f>SUM(F300:F306)</f>
        <v>6639.1600000000017</v>
      </c>
      <c r="G307" s="2"/>
      <c r="H307" s="2"/>
      <c r="I307" s="9">
        <f>SUM(I300:I306)</f>
        <v>6639.1600000000017</v>
      </c>
      <c r="J307" s="168"/>
      <c r="K307" s="168"/>
      <c r="L307" s="168"/>
      <c r="M307" s="168"/>
      <c r="N307" s="168"/>
      <c r="O307" s="168"/>
      <c r="P307" s="168"/>
    </row>
    <row r="308" spans="2:16" ht="15.75" thickBot="1" x14ac:dyDescent="0.3">
      <c r="B308" s="12"/>
      <c r="C308" s="13"/>
      <c r="D308" s="13"/>
      <c r="E308" s="13"/>
      <c r="F308" s="41">
        <f>F307/100</f>
        <v>66.391600000000011</v>
      </c>
      <c r="G308" s="32"/>
      <c r="H308" s="32"/>
      <c r="I308" s="53">
        <f>I307/100</f>
        <v>66.391600000000011</v>
      </c>
      <c r="J308" s="168"/>
      <c r="K308" s="168"/>
      <c r="L308" s="168"/>
      <c r="M308" s="168"/>
      <c r="N308" s="168"/>
      <c r="O308" s="168"/>
      <c r="P308" s="168"/>
    </row>
    <row r="309" spans="2:16" ht="15.75" thickBot="1" x14ac:dyDescent="0.3">
      <c r="B309" s="5" t="s">
        <v>55</v>
      </c>
      <c r="C309" s="37">
        <v>50</v>
      </c>
      <c r="D309" s="6">
        <v>5</v>
      </c>
      <c r="E309" s="6">
        <v>62</v>
      </c>
      <c r="F309" s="37">
        <f>E309*D309/100</f>
        <v>3.1</v>
      </c>
      <c r="G309" s="37">
        <v>50</v>
      </c>
      <c r="H309" s="6">
        <v>5</v>
      </c>
      <c r="I309" s="38">
        <f>H309*E309/100</f>
        <v>3.1</v>
      </c>
      <c r="J309" s="168"/>
      <c r="K309" s="168"/>
      <c r="L309" s="168"/>
      <c r="M309" s="168"/>
      <c r="N309" s="168"/>
      <c r="O309" s="168"/>
      <c r="P309" s="168"/>
    </row>
    <row r="310" spans="2:16" ht="15.75" thickBot="1" x14ac:dyDescent="0.3">
      <c r="B310" s="23" t="s">
        <v>56</v>
      </c>
      <c r="C310" s="4"/>
      <c r="D310" s="4"/>
      <c r="E310" s="4">
        <v>117</v>
      </c>
      <c r="F310" s="84">
        <f>E310*D310/100</f>
        <v>0</v>
      </c>
      <c r="G310" s="22">
        <v>20</v>
      </c>
      <c r="H310" s="4">
        <v>2</v>
      </c>
      <c r="I310" s="24">
        <f>H310*E310/100</f>
        <v>2.34</v>
      </c>
      <c r="J310" s="168"/>
      <c r="K310" s="168"/>
      <c r="L310" s="168"/>
      <c r="M310" s="168"/>
      <c r="N310" s="168"/>
      <c r="O310" s="168"/>
      <c r="P310" s="168"/>
    </row>
    <row r="311" spans="2:16" ht="15.75" thickBot="1" x14ac:dyDescent="0.3">
      <c r="B311" s="111" t="s">
        <v>50</v>
      </c>
      <c r="C311" s="65"/>
      <c r="D311" s="65"/>
      <c r="E311" s="65"/>
      <c r="F311" s="112">
        <f>F310+F309+F308+F298+F293+F286</f>
        <v>97.637900000000016</v>
      </c>
      <c r="G311" s="113"/>
      <c r="H311" s="113"/>
      <c r="I311" s="114">
        <f>I310+I309+I308+I298+I293+I286</f>
        <v>107.7929</v>
      </c>
      <c r="J311" s="168"/>
      <c r="K311" s="168"/>
      <c r="L311" s="168"/>
      <c r="M311" s="168"/>
      <c r="N311" s="168"/>
      <c r="O311" s="168"/>
      <c r="P311" s="168"/>
    </row>
    <row r="312" spans="2:16" ht="16.5" thickBot="1" x14ac:dyDescent="0.3">
      <c r="B312" s="17"/>
      <c r="C312" s="357" t="s">
        <v>162</v>
      </c>
      <c r="D312" s="357"/>
      <c r="E312" s="357"/>
      <c r="F312" s="357"/>
      <c r="G312" s="357"/>
      <c r="H312" s="18"/>
      <c r="I312" s="19"/>
      <c r="J312" s="168"/>
      <c r="K312" s="168"/>
      <c r="L312" s="168"/>
      <c r="M312" s="168"/>
      <c r="N312" s="168"/>
    </row>
    <row r="313" spans="2:16" x14ac:dyDescent="0.25">
      <c r="B313" s="362" t="s">
        <v>16</v>
      </c>
      <c r="C313" s="363" t="s">
        <v>86</v>
      </c>
      <c r="D313" s="363"/>
      <c r="E313" s="363"/>
      <c r="F313" s="363"/>
      <c r="G313" s="363" t="s">
        <v>85</v>
      </c>
      <c r="H313" s="363"/>
      <c r="I313" s="364"/>
      <c r="J313" s="168"/>
      <c r="K313" s="168"/>
      <c r="L313" s="168"/>
      <c r="M313" s="168"/>
      <c r="N313" s="168"/>
    </row>
    <row r="314" spans="2:16" ht="30.75" thickBot="1" x14ac:dyDescent="0.3">
      <c r="B314" s="359"/>
      <c r="C314" s="16" t="s">
        <v>73</v>
      </c>
      <c r="D314" s="44" t="s">
        <v>5</v>
      </c>
      <c r="E314" s="44" t="s">
        <v>6</v>
      </c>
      <c r="F314" s="44" t="s">
        <v>13</v>
      </c>
      <c r="G314" s="16" t="s">
        <v>73</v>
      </c>
      <c r="H314" s="44" t="s">
        <v>14</v>
      </c>
      <c r="I314" s="45" t="s">
        <v>13</v>
      </c>
      <c r="J314" s="168"/>
      <c r="K314" s="168"/>
      <c r="L314" s="168"/>
      <c r="M314" s="168"/>
      <c r="N314" s="168"/>
    </row>
    <row r="315" spans="2:16" ht="29.25" x14ac:dyDescent="0.25">
      <c r="B315" s="46" t="s">
        <v>210</v>
      </c>
      <c r="C315" s="37">
        <v>60</v>
      </c>
      <c r="D315" s="37"/>
      <c r="E315" s="37"/>
      <c r="F315" s="37"/>
      <c r="G315" s="37">
        <v>100</v>
      </c>
      <c r="H315" s="6"/>
      <c r="I315" s="7"/>
      <c r="J315" s="168"/>
      <c r="K315" s="168"/>
      <c r="L315" s="168"/>
      <c r="M315" s="168"/>
      <c r="N315" s="168"/>
    </row>
    <row r="316" spans="2:16" x14ac:dyDescent="0.25">
      <c r="B316" s="8" t="s">
        <v>207</v>
      </c>
      <c r="C316" s="2">
        <v>42</v>
      </c>
      <c r="D316" s="2">
        <f>C316*0.1</f>
        <v>4.2</v>
      </c>
      <c r="E316" s="2">
        <v>170</v>
      </c>
      <c r="F316" s="2">
        <f>E316*D316</f>
        <v>714</v>
      </c>
      <c r="G316" s="2">
        <v>70</v>
      </c>
      <c r="H316" s="2">
        <f>G316*0.1</f>
        <v>7</v>
      </c>
      <c r="I316" s="9">
        <f>H316*E316</f>
        <v>1190</v>
      </c>
      <c r="J316" s="168"/>
      <c r="K316" s="168"/>
      <c r="L316" s="168"/>
      <c r="M316" s="168"/>
      <c r="N316" s="168"/>
    </row>
    <row r="317" spans="2:16" x14ac:dyDescent="0.25">
      <c r="B317" s="8" t="s">
        <v>25</v>
      </c>
      <c r="C317" s="2">
        <v>9</v>
      </c>
      <c r="D317" s="2">
        <f t="shared" ref="D317:D320" si="104">C317*0.1</f>
        <v>0.9</v>
      </c>
      <c r="E317" s="2">
        <v>49</v>
      </c>
      <c r="F317" s="2">
        <f t="shared" ref="F317:F320" si="105">E317*D317</f>
        <v>44.1</v>
      </c>
      <c r="G317" s="2">
        <v>15</v>
      </c>
      <c r="H317" s="2">
        <f t="shared" ref="H317:H320" si="106">G317*0.1</f>
        <v>1.5</v>
      </c>
      <c r="I317" s="9">
        <f t="shared" ref="I317:I320" si="107">H317*E317</f>
        <v>73.5</v>
      </c>
      <c r="J317" s="168"/>
      <c r="K317" s="168"/>
      <c r="L317" s="168"/>
      <c r="M317" s="168"/>
      <c r="N317" s="168"/>
    </row>
    <row r="318" spans="2:16" x14ac:dyDescent="0.25">
      <c r="B318" s="8" t="s">
        <v>208</v>
      </c>
      <c r="C318" s="2">
        <v>18</v>
      </c>
      <c r="D318" s="2">
        <f t="shared" si="104"/>
        <v>1.8</v>
      </c>
      <c r="E318" s="2">
        <v>190</v>
      </c>
      <c r="F318" s="2">
        <f t="shared" si="105"/>
        <v>342</v>
      </c>
      <c r="G318" s="2">
        <v>30</v>
      </c>
      <c r="H318" s="2">
        <f t="shared" si="106"/>
        <v>3</v>
      </c>
      <c r="I318" s="9">
        <f t="shared" si="107"/>
        <v>570</v>
      </c>
      <c r="J318" s="168"/>
      <c r="K318" s="168"/>
      <c r="L318" s="168"/>
      <c r="M318" s="168"/>
      <c r="N318" s="168"/>
    </row>
    <row r="319" spans="2:16" x14ac:dyDescent="0.25">
      <c r="B319" s="8" t="s">
        <v>209</v>
      </c>
      <c r="C319" s="2">
        <v>4</v>
      </c>
      <c r="D319" s="2">
        <f t="shared" si="104"/>
        <v>0.4</v>
      </c>
      <c r="E319" s="2">
        <v>138</v>
      </c>
      <c r="F319" s="2">
        <f t="shared" si="105"/>
        <v>55.2</v>
      </c>
      <c r="G319" s="2">
        <v>6</v>
      </c>
      <c r="H319" s="2">
        <f t="shared" si="106"/>
        <v>0.60000000000000009</v>
      </c>
      <c r="I319" s="9">
        <f t="shared" si="107"/>
        <v>82.800000000000011</v>
      </c>
      <c r="J319" s="168"/>
      <c r="K319" s="168"/>
      <c r="L319" s="168"/>
      <c r="M319" s="168"/>
      <c r="N319" s="168"/>
    </row>
    <row r="320" spans="2:16" x14ac:dyDescent="0.25">
      <c r="B320" s="8" t="s">
        <v>1</v>
      </c>
      <c r="C320" s="2">
        <v>1</v>
      </c>
      <c r="D320" s="2">
        <f t="shared" si="104"/>
        <v>0.1</v>
      </c>
      <c r="E320" s="2">
        <v>27</v>
      </c>
      <c r="F320" s="2">
        <f t="shared" si="105"/>
        <v>2.7</v>
      </c>
      <c r="G320" s="2">
        <v>1</v>
      </c>
      <c r="H320" s="2">
        <f t="shared" si="106"/>
        <v>0.1</v>
      </c>
      <c r="I320" s="9">
        <f t="shared" si="107"/>
        <v>2.7</v>
      </c>
      <c r="J320" s="168"/>
      <c r="K320" s="168"/>
      <c r="L320" s="168"/>
      <c r="M320" s="168"/>
      <c r="N320" s="168"/>
    </row>
    <row r="321" spans="2:14" x14ac:dyDescent="0.25">
      <c r="B321" s="14"/>
      <c r="C321" s="4"/>
      <c r="D321" s="4"/>
      <c r="E321" s="4"/>
      <c r="F321" s="4">
        <f>SUM(F316:F320)</f>
        <v>1158</v>
      </c>
      <c r="G321" s="4"/>
      <c r="H321" s="4"/>
      <c r="I321" s="4">
        <f>SUM(I316:I320)</f>
        <v>1919</v>
      </c>
      <c r="J321" s="168"/>
      <c r="K321" s="168"/>
      <c r="L321" s="168"/>
      <c r="M321" s="168"/>
      <c r="N321" s="168"/>
    </row>
    <row r="322" spans="2:14" ht="15.75" thickBot="1" x14ac:dyDescent="0.3">
      <c r="B322" s="12"/>
      <c r="C322" s="13"/>
      <c r="D322" s="13"/>
      <c r="E322" s="13"/>
      <c r="F322" s="41">
        <f>F321/100</f>
        <v>11.58</v>
      </c>
      <c r="G322" s="13"/>
      <c r="H322" s="13"/>
      <c r="I322" s="53">
        <f>I321/100</f>
        <v>19.190000000000001</v>
      </c>
      <c r="J322" s="168"/>
      <c r="K322" s="168"/>
      <c r="L322" s="168"/>
      <c r="M322" s="168"/>
      <c r="N322" s="168"/>
    </row>
    <row r="323" spans="2:14" x14ac:dyDescent="0.25">
      <c r="B323" s="47" t="s">
        <v>80</v>
      </c>
      <c r="C323" s="37">
        <v>200</v>
      </c>
      <c r="D323" s="37"/>
      <c r="E323" s="37"/>
      <c r="F323" s="37"/>
      <c r="G323" s="37">
        <v>250</v>
      </c>
      <c r="H323" s="6"/>
      <c r="I323" s="7"/>
      <c r="J323" s="168"/>
      <c r="K323" s="168"/>
      <c r="L323" s="168"/>
      <c r="M323" s="168"/>
      <c r="N323" s="168"/>
    </row>
    <row r="324" spans="2:14" x14ac:dyDescent="0.25">
      <c r="B324" s="8" t="s">
        <v>24</v>
      </c>
      <c r="C324" s="2">
        <v>55.3</v>
      </c>
      <c r="D324" s="2">
        <f>C324*0.1</f>
        <v>5.53</v>
      </c>
      <c r="E324" s="2">
        <v>530</v>
      </c>
      <c r="F324" s="2">
        <f>E324*D324</f>
        <v>2930.9</v>
      </c>
      <c r="G324" s="2">
        <v>80</v>
      </c>
      <c r="H324" s="2">
        <f>G324*0.1</f>
        <v>8</v>
      </c>
      <c r="I324" s="9">
        <f>H324*E324</f>
        <v>4240</v>
      </c>
      <c r="J324" s="168"/>
      <c r="K324" s="168"/>
      <c r="L324" s="168"/>
      <c r="M324" s="168"/>
      <c r="N324" s="168"/>
    </row>
    <row r="325" spans="2:14" x14ac:dyDescent="0.25">
      <c r="B325" s="8" t="s">
        <v>67</v>
      </c>
      <c r="C325" s="2">
        <v>10</v>
      </c>
      <c r="D325" s="2">
        <f t="shared" ref="D325:D330" si="108">C325*0.1</f>
        <v>1</v>
      </c>
      <c r="E325" s="2">
        <v>138</v>
      </c>
      <c r="F325" s="2">
        <f t="shared" ref="F325:F330" si="109">E325*D325</f>
        <v>138</v>
      </c>
      <c r="G325" s="2">
        <v>16</v>
      </c>
      <c r="H325" s="2">
        <f t="shared" ref="H325:H330" si="110">G325*0.1</f>
        <v>1.6</v>
      </c>
      <c r="I325" s="9">
        <f t="shared" ref="I325:I330" si="111">H325*E325</f>
        <v>220.8</v>
      </c>
      <c r="J325" s="168"/>
      <c r="K325" s="168"/>
      <c r="L325" s="168"/>
      <c r="M325" s="168"/>
      <c r="N325" s="168"/>
    </row>
    <row r="326" spans="2:14" x14ac:dyDescent="0.25">
      <c r="B326" s="8" t="s">
        <v>3</v>
      </c>
      <c r="C326" s="2">
        <v>56.1</v>
      </c>
      <c r="D326" s="2">
        <f t="shared" si="108"/>
        <v>5.61</v>
      </c>
      <c r="E326" s="2">
        <v>102</v>
      </c>
      <c r="F326" s="2">
        <f t="shared" si="109"/>
        <v>572.22</v>
      </c>
      <c r="G326" s="2">
        <v>64</v>
      </c>
      <c r="H326" s="2">
        <f t="shared" si="110"/>
        <v>6.4</v>
      </c>
      <c r="I326" s="9">
        <f t="shared" si="111"/>
        <v>652.80000000000007</v>
      </c>
      <c r="J326" s="168"/>
      <c r="K326" s="168"/>
      <c r="L326" s="168"/>
      <c r="M326" s="168"/>
      <c r="N326" s="168"/>
    </row>
    <row r="327" spans="2:14" x14ac:dyDescent="0.25">
      <c r="B327" s="8" t="s">
        <v>25</v>
      </c>
      <c r="C327" s="2">
        <v>12.5</v>
      </c>
      <c r="D327" s="2">
        <f t="shared" si="108"/>
        <v>1.25</v>
      </c>
      <c r="E327" s="2">
        <v>49</v>
      </c>
      <c r="F327" s="2">
        <f t="shared" si="109"/>
        <v>61.25</v>
      </c>
      <c r="G327" s="2">
        <v>20</v>
      </c>
      <c r="H327" s="2">
        <f t="shared" si="110"/>
        <v>2</v>
      </c>
      <c r="I327" s="9">
        <f t="shared" si="111"/>
        <v>98</v>
      </c>
      <c r="J327" s="168"/>
      <c r="K327" s="168"/>
      <c r="L327" s="168"/>
      <c r="M327" s="168"/>
      <c r="N327" s="168"/>
    </row>
    <row r="328" spans="2:14" x14ac:dyDescent="0.25">
      <c r="B328" s="8" t="s">
        <v>19</v>
      </c>
      <c r="C328" s="2">
        <v>20</v>
      </c>
      <c r="D328" s="2">
        <f t="shared" si="108"/>
        <v>2</v>
      </c>
      <c r="E328" s="2">
        <v>72</v>
      </c>
      <c r="F328" s="2">
        <f t="shared" si="109"/>
        <v>144</v>
      </c>
      <c r="G328" s="2">
        <v>26.6</v>
      </c>
      <c r="H328" s="2">
        <f t="shared" si="110"/>
        <v>2.66</v>
      </c>
      <c r="I328" s="9">
        <f t="shared" si="111"/>
        <v>191.52</v>
      </c>
      <c r="J328" s="168"/>
      <c r="K328" s="168"/>
      <c r="L328" s="168"/>
      <c r="M328" s="168"/>
      <c r="N328" s="168"/>
    </row>
    <row r="329" spans="2:14" x14ac:dyDescent="0.25">
      <c r="B329" s="8" t="s">
        <v>71</v>
      </c>
      <c r="C329" s="2">
        <v>7.5</v>
      </c>
      <c r="D329" s="2">
        <f t="shared" si="108"/>
        <v>0.75</v>
      </c>
      <c r="E329" s="2">
        <v>132</v>
      </c>
      <c r="F329" s="2">
        <f t="shared" si="109"/>
        <v>99</v>
      </c>
      <c r="G329" s="2">
        <v>10</v>
      </c>
      <c r="H329" s="2">
        <f t="shared" si="110"/>
        <v>1</v>
      </c>
      <c r="I329" s="9">
        <f t="shared" si="111"/>
        <v>132</v>
      </c>
      <c r="J329" s="168"/>
      <c r="K329" s="168"/>
      <c r="L329" s="168"/>
      <c r="M329" s="168"/>
      <c r="N329" s="168"/>
    </row>
    <row r="330" spans="2:14" x14ac:dyDescent="0.25">
      <c r="B330" s="8" t="s">
        <v>1</v>
      </c>
      <c r="C330" s="2">
        <v>2</v>
      </c>
      <c r="D330" s="2">
        <f t="shared" si="108"/>
        <v>0.2</v>
      </c>
      <c r="E330" s="2">
        <v>27</v>
      </c>
      <c r="F330" s="2">
        <f t="shared" si="109"/>
        <v>5.4</v>
      </c>
      <c r="G330" s="2">
        <v>3</v>
      </c>
      <c r="H330" s="2">
        <f t="shared" si="110"/>
        <v>0.30000000000000004</v>
      </c>
      <c r="I330" s="9">
        <f t="shared" si="111"/>
        <v>8.1000000000000014</v>
      </c>
      <c r="J330" s="168"/>
      <c r="K330" s="168"/>
      <c r="L330" s="168"/>
      <c r="M330" s="168"/>
      <c r="N330" s="168"/>
    </row>
    <row r="331" spans="2:14" x14ac:dyDescent="0.25">
      <c r="B331" s="8"/>
      <c r="C331" s="2"/>
      <c r="D331" s="2"/>
      <c r="E331" s="2"/>
      <c r="F331" s="2">
        <f>SUM(F324:F330)</f>
        <v>3950.77</v>
      </c>
      <c r="G331" s="2"/>
      <c r="H331" s="2"/>
      <c r="I331" s="9">
        <f>SUM(I324:I330)</f>
        <v>5543.2200000000012</v>
      </c>
      <c r="J331" s="168"/>
      <c r="K331" s="168"/>
      <c r="L331" s="168"/>
      <c r="M331" s="168"/>
      <c r="N331" s="168"/>
    </row>
    <row r="332" spans="2:14" ht="15.75" thickBot="1" x14ac:dyDescent="0.3">
      <c r="B332" s="12"/>
      <c r="C332" s="13"/>
      <c r="D332" s="13"/>
      <c r="E332" s="13"/>
      <c r="F332" s="41">
        <f>F331/100</f>
        <v>39.5077</v>
      </c>
      <c r="G332" s="32"/>
      <c r="H332" s="32"/>
      <c r="I332" s="53">
        <f>I331/100</f>
        <v>55.432200000000009</v>
      </c>
      <c r="J332" s="168"/>
      <c r="K332" s="168"/>
      <c r="L332" s="168"/>
      <c r="M332" s="168"/>
      <c r="N332" s="168"/>
    </row>
    <row r="333" spans="2:14" ht="15.75" thickBot="1" x14ac:dyDescent="0.3">
      <c r="B333" s="28" t="s">
        <v>55</v>
      </c>
      <c r="C333" s="35">
        <v>50</v>
      </c>
      <c r="D333" s="29">
        <v>5</v>
      </c>
      <c r="E333" s="29">
        <v>62</v>
      </c>
      <c r="F333" s="35">
        <f>E333*D333/100</f>
        <v>3.1</v>
      </c>
      <c r="G333" s="35">
        <v>50</v>
      </c>
      <c r="H333" s="29">
        <v>5</v>
      </c>
      <c r="I333" s="36">
        <f>H333*E333/100</f>
        <v>3.1</v>
      </c>
      <c r="J333" s="168"/>
      <c r="K333" s="168"/>
      <c r="L333" s="168"/>
      <c r="M333" s="168"/>
      <c r="N333" s="168"/>
    </row>
    <row r="334" spans="2:14" x14ac:dyDescent="0.25">
      <c r="B334" s="81" t="s">
        <v>38</v>
      </c>
      <c r="C334" s="82">
        <v>200</v>
      </c>
      <c r="D334" s="83"/>
      <c r="E334" s="83"/>
      <c r="F334" s="84"/>
      <c r="G334" s="84">
        <v>200</v>
      </c>
      <c r="H334" s="83"/>
      <c r="I334" s="85"/>
      <c r="J334" s="168"/>
      <c r="K334" s="168"/>
      <c r="L334" s="168"/>
      <c r="M334" s="168"/>
      <c r="N334" s="168"/>
    </row>
    <row r="335" spans="2:14" x14ac:dyDescent="0.25">
      <c r="B335" s="86" t="s">
        <v>41</v>
      </c>
      <c r="C335" s="86">
        <v>20</v>
      </c>
      <c r="D335" s="66">
        <f>C335*0.1</f>
        <v>2</v>
      </c>
      <c r="E335" s="66">
        <v>450</v>
      </c>
      <c r="F335" s="66">
        <f>D335*E335</f>
        <v>900</v>
      </c>
      <c r="G335" s="66">
        <v>20</v>
      </c>
      <c r="H335" s="66">
        <f>G335*0.1</f>
        <v>2</v>
      </c>
      <c r="I335" s="86">
        <f>H335*E335</f>
        <v>900</v>
      </c>
      <c r="J335" s="168"/>
      <c r="K335" s="168"/>
      <c r="L335" s="168"/>
      <c r="M335" s="168"/>
      <c r="N335" s="168"/>
    </row>
    <row r="336" spans="2:14" x14ac:dyDescent="0.25">
      <c r="B336" s="86" t="s">
        <v>2</v>
      </c>
      <c r="C336" s="86">
        <v>15</v>
      </c>
      <c r="D336" s="66">
        <f>C336*0.1</f>
        <v>1.5</v>
      </c>
      <c r="E336" s="66">
        <v>85.8</v>
      </c>
      <c r="F336" s="66">
        <f>D336*E336</f>
        <v>128.69999999999999</v>
      </c>
      <c r="G336" s="66">
        <v>15</v>
      </c>
      <c r="H336" s="66">
        <f>G336*0.1</f>
        <v>1.5</v>
      </c>
      <c r="I336" s="86">
        <f>H336*E336</f>
        <v>128.69999999999999</v>
      </c>
      <c r="J336" s="168"/>
      <c r="K336" s="168"/>
      <c r="L336" s="168"/>
      <c r="M336" s="168"/>
      <c r="N336" s="168"/>
    </row>
    <row r="337" spans="2:14" x14ac:dyDescent="0.25">
      <c r="B337" s="86"/>
      <c r="C337" s="86"/>
      <c r="D337" s="66"/>
      <c r="E337" s="66"/>
      <c r="F337" s="66">
        <f>SUM(F335:F336)</f>
        <v>1028.7</v>
      </c>
      <c r="G337" s="66"/>
      <c r="H337" s="66"/>
      <c r="I337" s="66">
        <f t="shared" ref="I337" si="112">SUM(I335:I336)</f>
        <v>1028.7</v>
      </c>
      <c r="J337" s="168"/>
      <c r="K337" s="168"/>
      <c r="L337" s="168"/>
      <c r="M337" s="168"/>
      <c r="N337" s="168"/>
    </row>
    <row r="338" spans="2:14" x14ac:dyDescent="0.25">
      <c r="B338" s="86"/>
      <c r="C338" s="86"/>
      <c r="D338" s="66"/>
      <c r="E338" s="66"/>
      <c r="F338" s="3">
        <f>F337/100</f>
        <v>10.287000000000001</v>
      </c>
      <c r="G338" s="66"/>
      <c r="H338" s="66"/>
      <c r="I338" s="69">
        <f>I337/100</f>
        <v>10.287000000000001</v>
      </c>
      <c r="J338" s="168"/>
      <c r="K338" s="168"/>
      <c r="L338" s="168"/>
      <c r="M338" s="168"/>
      <c r="N338" s="168"/>
    </row>
    <row r="339" spans="2:14" ht="15.75" thickBot="1" x14ac:dyDescent="0.3">
      <c r="B339" s="3" t="s">
        <v>50</v>
      </c>
      <c r="C339" s="2"/>
      <c r="D339" s="2"/>
      <c r="E339" s="2"/>
      <c r="F339" s="70">
        <f>F338+F333+F332+F322</f>
        <v>64.474699999999999</v>
      </c>
      <c r="G339" s="3"/>
      <c r="H339" s="3"/>
      <c r="I339" s="70">
        <f>I338+I333+I332+I322</f>
        <v>88.009200000000007</v>
      </c>
      <c r="J339" s="168"/>
      <c r="K339" s="168"/>
      <c r="L339" s="168"/>
      <c r="M339" s="168"/>
      <c r="N339" s="168"/>
    </row>
    <row r="340" spans="2:14" ht="16.5" thickBot="1" x14ac:dyDescent="0.3">
      <c r="B340" s="367" t="s">
        <v>163</v>
      </c>
      <c r="C340" s="368"/>
      <c r="D340" s="368"/>
      <c r="E340" s="368"/>
      <c r="F340" s="368"/>
      <c r="G340" s="368"/>
      <c r="H340" s="368"/>
      <c r="I340" s="369"/>
      <c r="J340" s="168"/>
      <c r="K340" s="168"/>
      <c r="L340" s="168"/>
      <c r="M340" s="168"/>
      <c r="N340" s="168"/>
    </row>
    <row r="341" spans="2:14" x14ac:dyDescent="0.25">
      <c r="B341" s="362" t="s">
        <v>16</v>
      </c>
      <c r="C341" s="363" t="s">
        <v>86</v>
      </c>
      <c r="D341" s="363"/>
      <c r="E341" s="363"/>
      <c r="F341" s="363"/>
      <c r="G341" s="363" t="s">
        <v>85</v>
      </c>
      <c r="H341" s="363"/>
      <c r="I341" s="364"/>
      <c r="J341" s="168"/>
      <c r="K341" s="168"/>
      <c r="L341" s="168"/>
      <c r="M341" s="168"/>
      <c r="N341" s="168"/>
    </row>
    <row r="342" spans="2:14" ht="30.75" thickBot="1" x14ac:dyDescent="0.3">
      <c r="B342" s="359"/>
      <c r="C342" s="16" t="s">
        <v>73</v>
      </c>
      <c r="D342" s="44" t="s">
        <v>5</v>
      </c>
      <c r="E342" s="44" t="s">
        <v>6</v>
      </c>
      <c r="F342" s="44" t="s">
        <v>13</v>
      </c>
      <c r="G342" s="16" t="s">
        <v>73</v>
      </c>
      <c r="H342" s="44" t="s">
        <v>14</v>
      </c>
      <c r="I342" s="45" t="s">
        <v>13</v>
      </c>
      <c r="J342" s="168"/>
      <c r="K342" s="168"/>
      <c r="L342" s="168"/>
      <c r="M342" s="168"/>
      <c r="N342" s="168"/>
    </row>
    <row r="343" spans="2:14" x14ac:dyDescent="0.25">
      <c r="B343" s="46" t="s">
        <v>125</v>
      </c>
      <c r="C343" s="37">
        <v>60</v>
      </c>
      <c r="D343" s="37"/>
      <c r="E343" s="37"/>
      <c r="F343" s="37"/>
      <c r="G343" s="37">
        <v>100</v>
      </c>
      <c r="H343" s="6"/>
      <c r="I343" s="7"/>
      <c r="J343" s="168"/>
      <c r="K343" s="168"/>
      <c r="L343" s="168"/>
      <c r="M343" s="168"/>
      <c r="N343" s="168"/>
    </row>
    <row r="344" spans="2:14" x14ac:dyDescent="0.25">
      <c r="B344" s="8" t="s">
        <v>126</v>
      </c>
      <c r="C344" s="2">
        <v>70</v>
      </c>
      <c r="D344" s="2">
        <f>C344*0.1</f>
        <v>7</v>
      </c>
      <c r="E344" s="2">
        <v>84</v>
      </c>
      <c r="F344" s="2">
        <f>E344*D344</f>
        <v>588</v>
      </c>
      <c r="G344" s="2">
        <v>116</v>
      </c>
      <c r="H344" s="2">
        <f>G344*0.1</f>
        <v>11.600000000000001</v>
      </c>
      <c r="I344" s="9">
        <f>H344*E344</f>
        <v>974.40000000000009</v>
      </c>
      <c r="J344" s="168"/>
      <c r="K344" s="168"/>
      <c r="L344" s="168"/>
      <c r="M344" s="168"/>
      <c r="N344" s="168"/>
    </row>
    <row r="345" spans="2:14" x14ac:dyDescent="0.25">
      <c r="B345" s="8" t="s">
        <v>127</v>
      </c>
      <c r="C345" s="2">
        <v>6.3</v>
      </c>
      <c r="D345" s="2">
        <f t="shared" ref="D345:D348" si="113">C345*0.1</f>
        <v>0.63</v>
      </c>
      <c r="E345" s="2">
        <v>49</v>
      </c>
      <c r="F345" s="2">
        <f t="shared" ref="F345:F348" si="114">E345*D345</f>
        <v>30.87</v>
      </c>
      <c r="G345" s="2">
        <v>8.8000000000000007</v>
      </c>
      <c r="H345" s="2">
        <f t="shared" ref="H345:H348" si="115">G345*0.1</f>
        <v>0.88000000000000012</v>
      </c>
      <c r="I345" s="9">
        <f t="shared" ref="I345:I348" si="116">H345*E345</f>
        <v>43.120000000000005</v>
      </c>
      <c r="J345" s="168"/>
      <c r="K345" s="168"/>
      <c r="L345" s="168"/>
      <c r="M345" s="168"/>
      <c r="N345" s="168"/>
    </row>
    <row r="346" spans="2:14" x14ac:dyDescent="0.25">
      <c r="B346" s="8" t="s">
        <v>128</v>
      </c>
      <c r="C346" s="2">
        <v>20</v>
      </c>
      <c r="D346" s="2">
        <f t="shared" si="113"/>
        <v>2</v>
      </c>
      <c r="E346" s="2">
        <v>190</v>
      </c>
      <c r="F346" s="2">
        <f t="shared" si="114"/>
        <v>380</v>
      </c>
      <c r="G346" s="2">
        <v>30</v>
      </c>
      <c r="H346" s="2">
        <f t="shared" si="115"/>
        <v>3</v>
      </c>
      <c r="I346" s="9">
        <f t="shared" si="116"/>
        <v>570</v>
      </c>
      <c r="J346" s="168"/>
      <c r="K346" s="168"/>
      <c r="L346" s="168"/>
      <c r="M346" s="168"/>
      <c r="N346" s="168"/>
    </row>
    <row r="347" spans="2:14" x14ac:dyDescent="0.25">
      <c r="B347" s="8" t="s">
        <v>67</v>
      </c>
      <c r="C347" s="2">
        <v>3</v>
      </c>
      <c r="D347" s="2">
        <f t="shared" si="113"/>
        <v>0.30000000000000004</v>
      </c>
      <c r="E347" s="2">
        <v>138</v>
      </c>
      <c r="F347" s="2">
        <f t="shared" si="114"/>
        <v>41.400000000000006</v>
      </c>
      <c r="G347" s="2">
        <v>3</v>
      </c>
      <c r="H347" s="2">
        <f t="shared" si="115"/>
        <v>0.30000000000000004</v>
      </c>
      <c r="I347" s="9">
        <f t="shared" si="116"/>
        <v>41.400000000000006</v>
      </c>
      <c r="J347" s="168"/>
      <c r="K347" s="168"/>
      <c r="L347" s="168"/>
      <c r="M347" s="168"/>
      <c r="N347" s="168"/>
    </row>
    <row r="348" spans="2:14" x14ac:dyDescent="0.25">
      <c r="B348" s="8" t="s">
        <v>1</v>
      </c>
      <c r="C348" s="2">
        <v>2</v>
      </c>
      <c r="D348" s="2">
        <f t="shared" si="113"/>
        <v>0.2</v>
      </c>
      <c r="E348" s="2">
        <v>27</v>
      </c>
      <c r="F348" s="2">
        <f t="shared" si="114"/>
        <v>5.4</v>
      </c>
      <c r="G348" s="2">
        <v>2</v>
      </c>
      <c r="H348" s="2">
        <f t="shared" si="115"/>
        <v>0.2</v>
      </c>
      <c r="I348" s="9">
        <f t="shared" si="116"/>
        <v>5.4</v>
      </c>
      <c r="J348" s="168"/>
      <c r="K348" s="168"/>
      <c r="L348" s="168"/>
      <c r="M348" s="168"/>
      <c r="N348" s="168"/>
    </row>
    <row r="349" spans="2:14" x14ac:dyDescent="0.25">
      <c r="B349" s="14"/>
      <c r="C349" s="4"/>
      <c r="D349" s="4"/>
      <c r="E349" s="4"/>
      <c r="F349" s="4">
        <f>SUM(F344:F348)</f>
        <v>1045.67</v>
      </c>
      <c r="G349" s="4"/>
      <c r="H349" s="4"/>
      <c r="I349" s="4">
        <f>SUM(I344:I348)</f>
        <v>1634.3200000000002</v>
      </c>
      <c r="J349" s="168"/>
      <c r="K349" s="168"/>
      <c r="L349" s="168"/>
      <c r="M349" s="168"/>
      <c r="N349" s="168"/>
    </row>
    <row r="350" spans="2:14" ht="15.75" thickBot="1" x14ac:dyDescent="0.3">
      <c r="B350" s="12"/>
      <c r="C350" s="13"/>
      <c r="D350" s="13"/>
      <c r="E350" s="13"/>
      <c r="F350" s="41">
        <f>F349/100</f>
        <v>10.456700000000001</v>
      </c>
      <c r="G350" s="13"/>
      <c r="H350" s="13"/>
      <c r="I350" s="53">
        <f>I349/100</f>
        <v>16.343200000000003</v>
      </c>
      <c r="J350" s="168"/>
      <c r="K350" s="168"/>
      <c r="L350" s="168"/>
      <c r="M350" s="168"/>
      <c r="N350" s="168"/>
    </row>
    <row r="351" spans="2:14" x14ac:dyDescent="0.25">
      <c r="B351" s="47" t="s">
        <v>79</v>
      </c>
      <c r="C351" s="37">
        <v>150</v>
      </c>
      <c r="D351" s="37"/>
      <c r="E351" s="37"/>
      <c r="F351" s="37"/>
      <c r="G351" s="37">
        <v>180</v>
      </c>
      <c r="H351" s="6"/>
      <c r="I351" s="7"/>
      <c r="J351" s="168"/>
      <c r="K351" s="168"/>
      <c r="L351" s="168"/>
      <c r="M351" s="168"/>
      <c r="N351" s="168"/>
    </row>
    <row r="352" spans="2:14" x14ac:dyDescent="0.25">
      <c r="B352" s="8" t="s">
        <v>37</v>
      </c>
      <c r="C352" s="2">
        <v>51</v>
      </c>
      <c r="D352" s="2">
        <f>C352*0.1</f>
        <v>5.1000000000000005</v>
      </c>
      <c r="E352" s="2">
        <v>102</v>
      </c>
      <c r="F352" s="2">
        <f>E352*D352</f>
        <v>520.20000000000005</v>
      </c>
      <c r="G352" s="2">
        <v>61.3</v>
      </c>
      <c r="H352" s="2">
        <f>G352*0.1</f>
        <v>6.13</v>
      </c>
      <c r="I352" s="9">
        <f>H352*E352</f>
        <v>625.26</v>
      </c>
      <c r="J352" s="168"/>
      <c r="K352" s="168"/>
      <c r="L352" s="168"/>
      <c r="M352" s="168"/>
      <c r="N352" s="168"/>
    </row>
    <row r="353" spans="2:14" x14ac:dyDescent="0.25">
      <c r="B353" s="8" t="s">
        <v>68</v>
      </c>
      <c r="C353" s="2">
        <v>6.8</v>
      </c>
      <c r="D353" s="2">
        <f t="shared" ref="D353:D354" si="117">C353*0.1</f>
        <v>0.68</v>
      </c>
      <c r="E353" s="2">
        <v>620</v>
      </c>
      <c r="F353" s="2">
        <f>E353*D353</f>
        <v>421.6</v>
      </c>
      <c r="G353" s="2">
        <v>7.6</v>
      </c>
      <c r="H353" s="2">
        <f t="shared" ref="H353:H354" si="118">G353*0.1</f>
        <v>0.76</v>
      </c>
      <c r="I353" s="9">
        <f>H353*E353</f>
        <v>471.2</v>
      </c>
      <c r="J353" s="168"/>
      <c r="K353" s="168"/>
      <c r="L353" s="168"/>
      <c r="M353" s="168"/>
      <c r="N353" s="168"/>
    </row>
    <row r="354" spans="2:14" x14ac:dyDescent="0.25">
      <c r="B354" s="8" t="s">
        <v>1</v>
      </c>
      <c r="C354" s="2">
        <v>2</v>
      </c>
      <c r="D354" s="2">
        <f t="shared" si="117"/>
        <v>0.2</v>
      </c>
      <c r="E354" s="2">
        <v>27</v>
      </c>
      <c r="F354" s="2">
        <f>E354*D354</f>
        <v>5.4</v>
      </c>
      <c r="G354" s="2">
        <v>3</v>
      </c>
      <c r="H354" s="2">
        <f t="shared" si="118"/>
        <v>0.30000000000000004</v>
      </c>
      <c r="I354" s="9">
        <f>H354*E354</f>
        <v>8.1000000000000014</v>
      </c>
      <c r="J354" s="168"/>
      <c r="K354" s="168"/>
      <c r="L354" s="168"/>
      <c r="M354" s="168"/>
      <c r="N354" s="168"/>
    </row>
    <row r="355" spans="2:14" x14ac:dyDescent="0.25">
      <c r="B355" s="8"/>
      <c r="C355" s="2"/>
      <c r="D355" s="2"/>
      <c r="E355" s="2"/>
      <c r="F355" s="2">
        <f>SUM(F352:F354)</f>
        <v>947.2</v>
      </c>
      <c r="G355" s="2"/>
      <c r="H355" s="2"/>
      <c r="I355" s="9">
        <f>SUM(I352:I354)</f>
        <v>1104.56</v>
      </c>
      <c r="J355" s="168"/>
      <c r="K355" s="168"/>
      <c r="L355" s="168"/>
      <c r="M355" s="168"/>
      <c r="N355" s="168"/>
    </row>
    <row r="356" spans="2:14" ht="15.75" thickBot="1" x14ac:dyDescent="0.3">
      <c r="B356" s="12"/>
      <c r="C356" s="13"/>
      <c r="D356" s="13"/>
      <c r="E356" s="13"/>
      <c r="F356" s="32">
        <f>F355/100</f>
        <v>9.4720000000000013</v>
      </c>
      <c r="G356" s="32"/>
      <c r="H356" s="32"/>
      <c r="I356" s="33">
        <f>I355/100</f>
        <v>11.0456</v>
      </c>
      <c r="J356" s="168"/>
      <c r="K356" s="168"/>
      <c r="L356" s="168"/>
      <c r="M356" s="168"/>
      <c r="N356" s="168"/>
    </row>
    <row r="357" spans="2:14" x14ac:dyDescent="0.25">
      <c r="B357" s="47" t="s">
        <v>84</v>
      </c>
      <c r="C357" s="37">
        <v>200</v>
      </c>
      <c r="D357" s="37"/>
      <c r="E357" s="37"/>
      <c r="F357" s="37"/>
      <c r="G357" s="37">
        <v>200</v>
      </c>
      <c r="H357" s="6"/>
      <c r="I357" s="7"/>
      <c r="J357" s="168"/>
      <c r="K357" s="168"/>
      <c r="L357" s="168"/>
      <c r="M357" s="168"/>
      <c r="N357" s="168"/>
    </row>
    <row r="358" spans="2:14" x14ac:dyDescent="0.25">
      <c r="B358" s="8" t="s">
        <v>72</v>
      </c>
      <c r="C358" s="2">
        <v>20</v>
      </c>
      <c r="D358" s="2">
        <f>C358*0.1</f>
        <v>2</v>
      </c>
      <c r="E358" s="2">
        <v>320</v>
      </c>
      <c r="F358" s="2">
        <f>E358*D358</f>
        <v>640</v>
      </c>
      <c r="G358" s="2">
        <v>20</v>
      </c>
      <c r="H358" s="2">
        <f>G358*0.1</f>
        <v>2</v>
      </c>
      <c r="I358" s="9">
        <f>H358*E358</f>
        <v>640</v>
      </c>
      <c r="J358" s="168"/>
      <c r="K358" s="168"/>
      <c r="L358" s="168"/>
      <c r="M358" s="168"/>
      <c r="N358" s="168"/>
    </row>
    <row r="359" spans="2:14" x14ac:dyDescent="0.25">
      <c r="B359" s="8" t="s">
        <v>2</v>
      </c>
      <c r="C359" s="2">
        <v>15</v>
      </c>
      <c r="D359" s="2">
        <f>C359*0.1</f>
        <v>1.5</v>
      </c>
      <c r="E359" s="2">
        <v>85.8</v>
      </c>
      <c r="F359" s="2">
        <f>E359*D359</f>
        <v>128.69999999999999</v>
      </c>
      <c r="G359" s="2">
        <v>15</v>
      </c>
      <c r="H359" s="2">
        <f>G359*0.1</f>
        <v>1.5</v>
      </c>
      <c r="I359" s="9">
        <f>H359*E359</f>
        <v>128.69999999999999</v>
      </c>
      <c r="J359" s="168"/>
      <c r="K359" s="168"/>
      <c r="L359" s="168"/>
      <c r="M359" s="168"/>
      <c r="N359" s="168"/>
    </row>
    <row r="360" spans="2:14" x14ac:dyDescent="0.25">
      <c r="B360" s="8"/>
      <c r="C360" s="2"/>
      <c r="D360" s="2"/>
      <c r="E360" s="2"/>
      <c r="F360" s="2">
        <f>SUM(F358:F359)</f>
        <v>768.7</v>
      </c>
      <c r="G360" s="2"/>
      <c r="H360" s="2"/>
      <c r="I360" s="9">
        <f>SUM(I358:I359)</f>
        <v>768.7</v>
      </c>
      <c r="J360" s="168"/>
      <c r="K360" s="168"/>
      <c r="L360" s="168"/>
      <c r="M360" s="168"/>
      <c r="N360" s="168"/>
    </row>
    <row r="361" spans="2:14" ht="15.75" thickBot="1" x14ac:dyDescent="0.3">
      <c r="B361" s="12"/>
      <c r="C361" s="13"/>
      <c r="D361" s="13"/>
      <c r="E361" s="13"/>
      <c r="F361" s="32">
        <f>F360/100</f>
        <v>7.6870000000000003</v>
      </c>
      <c r="G361" s="32"/>
      <c r="H361" s="32"/>
      <c r="I361" s="33">
        <f>I360/100</f>
        <v>7.6870000000000003</v>
      </c>
      <c r="J361" s="168"/>
      <c r="K361" s="168"/>
      <c r="L361" s="168"/>
      <c r="M361" s="168"/>
      <c r="N361" s="168"/>
    </row>
    <row r="362" spans="2:14" x14ac:dyDescent="0.25">
      <c r="B362" s="47" t="s">
        <v>114</v>
      </c>
      <c r="C362" s="54" t="s">
        <v>35</v>
      </c>
      <c r="D362" s="54"/>
      <c r="E362" s="54"/>
      <c r="F362" s="54"/>
      <c r="G362" s="54" t="s">
        <v>35</v>
      </c>
      <c r="H362" s="6"/>
      <c r="I362" s="7"/>
      <c r="J362" s="168"/>
      <c r="K362" s="168"/>
      <c r="L362" s="168"/>
      <c r="M362" s="168"/>
      <c r="N362" s="168"/>
    </row>
    <row r="363" spans="2:14" x14ac:dyDescent="0.25">
      <c r="B363" s="8" t="s">
        <v>115</v>
      </c>
      <c r="C363" s="2">
        <v>138.5</v>
      </c>
      <c r="D363" s="2">
        <v>14</v>
      </c>
      <c r="E363" s="2">
        <v>440</v>
      </c>
      <c r="F363" s="2">
        <f>E363*D363</f>
        <v>6160</v>
      </c>
      <c r="G363" s="2">
        <v>138.5</v>
      </c>
      <c r="H363" s="2">
        <v>14</v>
      </c>
      <c r="I363" s="9">
        <f>H363*E363</f>
        <v>6160</v>
      </c>
      <c r="J363" s="168"/>
      <c r="K363" s="168"/>
      <c r="L363" s="168"/>
      <c r="M363" s="168"/>
      <c r="N363" s="168"/>
    </row>
    <row r="364" spans="2:14" x14ac:dyDescent="0.25">
      <c r="B364" s="8" t="s">
        <v>10</v>
      </c>
      <c r="C364" s="2">
        <v>18</v>
      </c>
      <c r="D364" s="2">
        <f t="shared" ref="D364" si="119">C364*0.1</f>
        <v>1.8</v>
      </c>
      <c r="E364" s="2">
        <v>62</v>
      </c>
      <c r="F364" s="2">
        <f t="shared" ref="F364:F369" si="120">E364*D364</f>
        <v>111.60000000000001</v>
      </c>
      <c r="G364" s="2">
        <v>18</v>
      </c>
      <c r="H364" s="2">
        <f t="shared" ref="H364" si="121">G364*0.1</f>
        <v>1.8</v>
      </c>
      <c r="I364" s="9">
        <f t="shared" ref="I364:I369" si="122">H364*E364</f>
        <v>111.60000000000001</v>
      </c>
      <c r="J364" s="168"/>
      <c r="K364" s="168"/>
      <c r="L364" s="168"/>
      <c r="M364" s="168"/>
      <c r="N364" s="168"/>
    </row>
    <row r="365" spans="2:14" x14ac:dyDescent="0.25">
      <c r="B365" s="8" t="s">
        <v>25</v>
      </c>
      <c r="C365" s="2">
        <v>2.7</v>
      </c>
      <c r="D365" s="2">
        <v>0.3</v>
      </c>
      <c r="E365" s="2">
        <v>49</v>
      </c>
      <c r="F365" s="2">
        <f t="shared" si="120"/>
        <v>14.7</v>
      </c>
      <c r="G365" s="2">
        <v>2.7</v>
      </c>
      <c r="H365" s="2">
        <v>0.3</v>
      </c>
      <c r="I365" s="9">
        <f t="shared" si="122"/>
        <v>14.7</v>
      </c>
      <c r="J365" s="168"/>
      <c r="K365" s="168"/>
      <c r="L365" s="168"/>
      <c r="M365" s="168"/>
      <c r="N365" s="168"/>
    </row>
    <row r="366" spans="2:14" x14ac:dyDescent="0.25">
      <c r="B366" s="8" t="s">
        <v>0</v>
      </c>
      <c r="C366" s="2">
        <v>26</v>
      </c>
      <c r="D366" s="2">
        <f t="shared" ref="D366:D369" si="123">C366*0.1</f>
        <v>2.6</v>
      </c>
      <c r="E366" s="2">
        <v>74</v>
      </c>
      <c r="F366" s="2">
        <f t="shared" si="120"/>
        <v>192.4</v>
      </c>
      <c r="G366" s="2">
        <v>26</v>
      </c>
      <c r="H366" s="2">
        <f t="shared" ref="H366:H369" si="124">G366*0.1</f>
        <v>2.6</v>
      </c>
      <c r="I366" s="9">
        <f t="shared" si="122"/>
        <v>192.4</v>
      </c>
      <c r="J366" s="168"/>
      <c r="K366" s="168"/>
      <c r="L366" s="168"/>
      <c r="M366" s="168"/>
      <c r="N366" s="168"/>
    </row>
    <row r="367" spans="2:14" x14ac:dyDescent="0.25">
      <c r="B367" s="8" t="s">
        <v>67</v>
      </c>
      <c r="C367" s="2">
        <v>3</v>
      </c>
      <c r="D367" s="2">
        <f t="shared" si="123"/>
        <v>0.30000000000000004</v>
      </c>
      <c r="E367" s="2">
        <v>138</v>
      </c>
      <c r="F367" s="2">
        <f t="shared" si="120"/>
        <v>41.400000000000006</v>
      </c>
      <c r="G367" s="2">
        <v>3</v>
      </c>
      <c r="H367" s="2">
        <f t="shared" si="124"/>
        <v>0.30000000000000004</v>
      </c>
      <c r="I367" s="9">
        <f t="shared" si="122"/>
        <v>41.400000000000006</v>
      </c>
      <c r="J367" s="168"/>
      <c r="K367" s="168"/>
      <c r="L367" s="168"/>
      <c r="M367" s="168"/>
      <c r="N367" s="168"/>
    </row>
    <row r="368" spans="2:14" x14ac:dyDescent="0.25">
      <c r="B368" s="14" t="s">
        <v>4</v>
      </c>
      <c r="C368" s="4">
        <v>5</v>
      </c>
      <c r="D368" s="2">
        <f t="shared" si="123"/>
        <v>0.5</v>
      </c>
      <c r="E368" s="4">
        <v>620</v>
      </c>
      <c r="F368" s="2">
        <f t="shared" si="120"/>
        <v>310</v>
      </c>
      <c r="G368" s="4">
        <v>5</v>
      </c>
      <c r="H368" s="2">
        <f t="shared" si="124"/>
        <v>0.5</v>
      </c>
      <c r="I368" s="9">
        <f t="shared" si="122"/>
        <v>310</v>
      </c>
      <c r="J368" s="168"/>
      <c r="K368" s="168"/>
      <c r="L368" s="168"/>
      <c r="M368" s="168"/>
      <c r="N368" s="168"/>
    </row>
    <row r="369" spans="2:14" x14ac:dyDescent="0.25">
      <c r="B369" s="14" t="s">
        <v>1</v>
      </c>
      <c r="C369" s="4">
        <v>3</v>
      </c>
      <c r="D369" s="2">
        <f t="shared" si="123"/>
        <v>0.30000000000000004</v>
      </c>
      <c r="E369" s="4">
        <v>27</v>
      </c>
      <c r="F369" s="2">
        <f t="shared" si="120"/>
        <v>8.1000000000000014</v>
      </c>
      <c r="G369" s="4">
        <v>3</v>
      </c>
      <c r="H369" s="2">
        <f t="shared" si="124"/>
        <v>0.30000000000000004</v>
      </c>
      <c r="I369" s="9">
        <f t="shared" si="122"/>
        <v>8.1000000000000014</v>
      </c>
      <c r="J369" s="168"/>
      <c r="K369" s="168"/>
      <c r="L369" s="168"/>
      <c r="M369" s="168"/>
      <c r="N369" s="168"/>
    </row>
    <row r="370" spans="2:14" x14ac:dyDescent="0.25">
      <c r="B370" s="2"/>
      <c r="C370" s="2"/>
      <c r="D370" s="2"/>
      <c r="E370" s="2"/>
      <c r="F370" s="66">
        <f>SUM(F363:F369)</f>
        <v>6838.2</v>
      </c>
      <c r="G370" s="2"/>
      <c r="H370" s="2"/>
      <c r="I370" s="88">
        <f>SUM(I363:I369)</f>
        <v>6838.2</v>
      </c>
      <c r="J370" s="168"/>
      <c r="K370" s="168"/>
      <c r="L370" s="168"/>
      <c r="M370" s="168"/>
      <c r="N370" s="168"/>
    </row>
    <row r="371" spans="2:14" x14ac:dyDescent="0.25">
      <c r="B371" s="3" t="s">
        <v>50</v>
      </c>
      <c r="C371" s="2"/>
      <c r="D371" s="2"/>
      <c r="E371" s="2"/>
      <c r="F371" s="3">
        <f>F370/100</f>
        <v>68.382000000000005</v>
      </c>
      <c r="G371" s="2"/>
      <c r="H371" s="2"/>
      <c r="I371" s="70">
        <f>I370/100</f>
        <v>68.382000000000005</v>
      </c>
      <c r="J371" s="168"/>
      <c r="K371" s="168"/>
      <c r="L371" s="168"/>
      <c r="M371" s="168"/>
      <c r="N371" s="168"/>
    </row>
    <row r="372" spans="2:14" x14ac:dyDescent="0.25">
      <c r="B372" s="28" t="s">
        <v>55</v>
      </c>
      <c r="C372" s="35">
        <v>50</v>
      </c>
      <c r="D372" s="29">
        <v>5</v>
      </c>
      <c r="E372" s="29">
        <v>62</v>
      </c>
      <c r="F372" s="35">
        <f>E372*D372/100</f>
        <v>3.1</v>
      </c>
      <c r="G372" s="35">
        <v>50</v>
      </c>
      <c r="H372" s="29">
        <v>5</v>
      </c>
      <c r="I372" s="36">
        <f>H372*E372/100</f>
        <v>3.1</v>
      </c>
      <c r="J372" s="168"/>
      <c r="K372" s="168"/>
      <c r="L372" s="168"/>
      <c r="M372" s="168"/>
      <c r="N372" s="168"/>
    </row>
    <row r="373" spans="2:14" ht="15.75" thickBot="1" x14ac:dyDescent="0.3">
      <c r="B373" s="23" t="s">
        <v>56</v>
      </c>
      <c r="C373" s="4"/>
      <c r="D373" s="4"/>
      <c r="E373" s="4">
        <v>117</v>
      </c>
      <c r="F373" s="22">
        <f>D373*E373/100</f>
        <v>0</v>
      </c>
      <c r="G373" s="22">
        <v>20</v>
      </c>
      <c r="H373" s="4">
        <v>2</v>
      </c>
      <c r="I373" s="24">
        <f>H373*E373/100</f>
        <v>2.34</v>
      </c>
      <c r="J373" s="168"/>
      <c r="K373" s="168"/>
      <c r="L373" s="168"/>
      <c r="M373" s="168"/>
      <c r="N373" s="168"/>
    </row>
    <row r="374" spans="2:14" ht="15.75" thickBot="1" x14ac:dyDescent="0.3">
      <c r="B374" s="111" t="s">
        <v>50</v>
      </c>
      <c r="C374" s="65"/>
      <c r="D374" s="65"/>
      <c r="E374" s="65"/>
      <c r="F374" s="112">
        <f>F350+F356+F361+F371+F372</f>
        <v>99.097700000000003</v>
      </c>
      <c r="G374" s="113"/>
      <c r="H374" s="113"/>
      <c r="I374" s="114">
        <f>I350+I356+I361+I371+I372+I373</f>
        <v>108.8978</v>
      </c>
      <c r="J374" s="168"/>
      <c r="K374" s="168"/>
      <c r="L374" s="168"/>
      <c r="M374" s="168"/>
      <c r="N374" s="168"/>
    </row>
    <row r="375" spans="2:14" ht="16.5" thickBot="1" x14ac:dyDescent="0.3">
      <c r="B375" s="377" t="s">
        <v>166</v>
      </c>
      <c r="C375" s="378"/>
      <c r="D375" s="378"/>
      <c r="E375" s="378"/>
      <c r="F375" s="378"/>
      <c r="G375" s="378"/>
      <c r="H375" s="378"/>
      <c r="I375" s="379"/>
      <c r="J375" s="168"/>
      <c r="K375" s="168"/>
      <c r="L375" s="168"/>
      <c r="M375" s="168"/>
      <c r="N375" s="168"/>
    </row>
    <row r="376" spans="2:14" x14ac:dyDescent="0.25">
      <c r="B376" s="362" t="s">
        <v>16</v>
      </c>
      <c r="C376" s="363" t="s">
        <v>86</v>
      </c>
      <c r="D376" s="363"/>
      <c r="E376" s="363"/>
      <c r="F376" s="363"/>
      <c r="G376" s="363" t="s">
        <v>85</v>
      </c>
      <c r="H376" s="363"/>
      <c r="I376" s="364"/>
      <c r="J376" s="168"/>
      <c r="K376" s="168"/>
      <c r="L376" s="168"/>
      <c r="M376" s="168"/>
      <c r="N376" s="168"/>
    </row>
    <row r="377" spans="2:14" ht="30.75" thickBot="1" x14ac:dyDescent="0.3">
      <c r="B377" s="359"/>
      <c r="C377" s="16" t="s">
        <v>73</v>
      </c>
      <c r="D377" s="44" t="s">
        <v>5</v>
      </c>
      <c r="E377" s="44" t="s">
        <v>6</v>
      </c>
      <c r="F377" s="44" t="s">
        <v>13</v>
      </c>
      <c r="G377" s="16" t="s">
        <v>73</v>
      </c>
      <c r="H377" s="44" t="s">
        <v>14</v>
      </c>
      <c r="I377" s="45" t="s">
        <v>13</v>
      </c>
      <c r="J377" s="168"/>
      <c r="K377" s="168"/>
      <c r="L377" s="168"/>
      <c r="M377" s="168"/>
      <c r="N377" s="168"/>
    </row>
    <row r="378" spans="2:14" x14ac:dyDescent="0.25">
      <c r="B378" s="46" t="s">
        <v>69</v>
      </c>
      <c r="C378" s="37">
        <v>60</v>
      </c>
      <c r="D378" s="37"/>
      <c r="E378" s="37"/>
      <c r="F378" s="37"/>
      <c r="G378" s="37">
        <v>100</v>
      </c>
      <c r="H378" s="6"/>
      <c r="I378" s="7"/>
      <c r="J378" s="168"/>
      <c r="K378" s="168"/>
      <c r="L378" s="168"/>
      <c r="M378" s="168"/>
      <c r="N378" s="168"/>
    </row>
    <row r="379" spans="2:14" ht="15.75" thickBot="1" x14ac:dyDescent="0.3">
      <c r="B379" s="14" t="s">
        <v>69</v>
      </c>
      <c r="C379" s="4">
        <v>70</v>
      </c>
      <c r="D379" s="4">
        <f>C379*0.1</f>
        <v>7</v>
      </c>
      <c r="E379" s="4">
        <v>110</v>
      </c>
      <c r="F379" s="4">
        <f>E379*D379/100</f>
        <v>7.7</v>
      </c>
      <c r="G379" s="4">
        <v>120</v>
      </c>
      <c r="H379" s="4">
        <f>G379*0.1</f>
        <v>12</v>
      </c>
      <c r="I379" s="4">
        <f>H379*E379/100</f>
        <v>13.2</v>
      </c>
      <c r="J379" s="168"/>
      <c r="K379" s="168"/>
      <c r="L379" s="168"/>
      <c r="M379" s="168"/>
      <c r="N379" s="168"/>
    </row>
    <row r="380" spans="2:14" x14ac:dyDescent="0.25">
      <c r="B380" s="5" t="s">
        <v>27</v>
      </c>
      <c r="C380" s="37">
        <v>150</v>
      </c>
      <c r="D380" s="37"/>
      <c r="E380" s="37"/>
      <c r="F380" s="37"/>
      <c r="G380" s="37">
        <v>180</v>
      </c>
      <c r="H380" s="6"/>
      <c r="I380" s="7"/>
      <c r="J380" s="168"/>
      <c r="K380" s="168"/>
      <c r="L380" s="168"/>
      <c r="M380" s="168"/>
      <c r="N380" s="168"/>
    </row>
    <row r="381" spans="2:14" x14ac:dyDescent="0.25">
      <c r="B381" s="8" t="s">
        <v>27</v>
      </c>
      <c r="C381" s="2">
        <v>60</v>
      </c>
      <c r="D381" s="2">
        <f>C381*0.1</f>
        <v>6</v>
      </c>
      <c r="E381" s="2">
        <v>90</v>
      </c>
      <c r="F381" s="2">
        <f>E381*D381</f>
        <v>540</v>
      </c>
      <c r="G381" s="2">
        <v>71.400000000000006</v>
      </c>
      <c r="H381" s="2">
        <f>G381*0.1</f>
        <v>7.1400000000000006</v>
      </c>
      <c r="I381" s="9">
        <f>H381*E381</f>
        <v>642.6</v>
      </c>
      <c r="J381" s="168"/>
      <c r="K381" s="168"/>
      <c r="L381" s="168"/>
      <c r="M381" s="168"/>
      <c r="N381" s="168"/>
    </row>
    <row r="382" spans="2:14" x14ac:dyDescent="0.25">
      <c r="B382" s="8" t="s">
        <v>1</v>
      </c>
      <c r="C382" s="2">
        <v>2</v>
      </c>
      <c r="D382" s="2">
        <f t="shared" ref="D382:D383" si="125">C382*0.1</f>
        <v>0.2</v>
      </c>
      <c r="E382" s="2">
        <v>27</v>
      </c>
      <c r="F382" s="2">
        <f t="shared" ref="F382:F383" si="126">E382*D382</f>
        <v>5.4</v>
      </c>
      <c r="G382" s="2">
        <v>3</v>
      </c>
      <c r="H382" s="2">
        <f t="shared" ref="H382:H383" si="127">G382*0.1</f>
        <v>0.30000000000000004</v>
      </c>
      <c r="I382" s="9">
        <f t="shared" ref="I382:I383" si="128">H382*E382</f>
        <v>8.1000000000000014</v>
      </c>
      <c r="J382" s="168"/>
      <c r="K382" s="168"/>
      <c r="L382" s="168"/>
      <c r="M382" s="168"/>
      <c r="N382" s="168"/>
    </row>
    <row r="383" spans="2:14" x14ac:dyDescent="0.25">
      <c r="B383" s="8" t="s">
        <v>68</v>
      </c>
      <c r="C383" s="2">
        <v>6</v>
      </c>
      <c r="D383" s="2">
        <f t="shared" si="125"/>
        <v>0.60000000000000009</v>
      </c>
      <c r="E383" s="2">
        <v>620</v>
      </c>
      <c r="F383" s="2">
        <f t="shared" si="126"/>
        <v>372.00000000000006</v>
      </c>
      <c r="G383" s="2">
        <v>7.6</v>
      </c>
      <c r="H383" s="2">
        <f t="shared" si="127"/>
        <v>0.76</v>
      </c>
      <c r="I383" s="9">
        <f t="shared" si="128"/>
        <v>471.2</v>
      </c>
      <c r="J383" s="168"/>
      <c r="K383" s="168"/>
      <c r="L383" s="168"/>
      <c r="M383" s="168"/>
      <c r="N383" s="168"/>
    </row>
    <row r="384" spans="2:14" x14ac:dyDescent="0.25">
      <c r="B384" s="8"/>
      <c r="C384" s="2"/>
      <c r="D384" s="2"/>
      <c r="E384" s="2"/>
      <c r="F384" s="2">
        <f>SUM(F381:F383)</f>
        <v>917.40000000000009</v>
      </c>
      <c r="G384" s="2"/>
      <c r="H384" s="2"/>
      <c r="I384" s="9">
        <f>SUM(I381:I383)</f>
        <v>1121.9000000000001</v>
      </c>
      <c r="J384" s="168"/>
      <c r="K384" s="168"/>
      <c r="L384" s="168"/>
      <c r="M384" s="168"/>
      <c r="N384" s="168"/>
    </row>
    <row r="385" spans="2:14" ht="15.75" thickBot="1" x14ac:dyDescent="0.3">
      <c r="B385" s="12"/>
      <c r="C385" s="13"/>
      <c r="D385" s="13"/>
      <c r="E385" s="13"/>
      <c r="F385" s="41">
        <f>F384/100</f>
        <v>9.1740000000000013</v>
      </c>
      <c r="G385" s="13"/>
      <c r="H385" s="13"/>
      <c r="I385" s="53">
        <f>I384/100</f>
        <v>11.219000000000001</v>
      </c>
      <c r="J385" s="168"/>
      <c r="K385" s="168"/>
      <c r="L385" s="168"/>
      <c r="M385" s="168"/>
      <c r="N385" s="168"/>
    </row>
    <row r="386" spans="2:14" x14ac:dyDescent="0.25">
      <c r="B386" s="28" t="s">
        <v>155</v>
      </c>
      <c r="C386" s="35">
        <v>200</v>
      </c>
      <c r="D386" s="35"/>
      <c r="E386" s="35"/>
      <c r="F386" s="35"/>
      <c r="G386" s="35">
        <v>200</v>
      </c>
      <c r="H386" s="29"/>
      <c r="I386" s="61"/>
      <c r="J386" s="168"/>
      <c r="K386" s="168"/>
      <c r="L386" s="168"/>
      <c r="M386" s="168"/>
      <c r="N386" s="168"/>
    </row>
    <row r="387" spans="2:14" x14ac:dyDescent="0.25">
      <c r="B387" s="8" t="s">
        <v>134</v>
      </c>
      <c r="C387" s="2">
        <v>1</v>
      </c>
      <c r="D387" s="2">
        <f>C387*0.1</f>
        <v>0.1</v>
      </c>
      <c r="E387" s="2">
        <v>650</v>
      </c>
      <c r="F387" s="2">
        <f>E387*D387</f>
        <v>65</v>
      </c>
      <c r="G387" s="2">
        <f>C387</f>
        <v>1</v>
      </c>
      <c r="H387" s="2">
        <f>G387*0.1</f>
        <v>0.1</v>
      </c>
      <c r="I387" s="9">
        <f>H387*E387</f>
        <v>65</v>
      </c>
      <c r="J387" s="168"/>
      <c r="K387" s="168"/>
      <c r="L387" s="168"/>
      <c r="M387" s="168"/>
      <c r="N387" s="168"/>
    </row>
    <row r="388" spans="2:14" x14ac:dyDescent="0.25">
      <c r="B388" s="8" t="s">
        <v>28</v>
      </c>
      <c r="C388" s="2">
        <v>7</v>
      </c>
      <c r="D388" s="2">
        <f t="shared" ref="D388:D389" si="129">C388*0.1</f>
        <v>0.70000000000000007</v>
      </c>
      <c r="E388" s="2">
        <v>179</v>
      </c>
      <c r="F388" s="2">
        <f t="shared" ref="F388:F389" si="130">E388*D388</f>
        <v>125.30000000000001</v>
      </c>
      <c r="G388" s="2">
        <f t="shared" ref="G388:G389" si="131">C388</f>
        <v>7</v>
      </c>
      <c r="H388" s="2">
        <f t="shared" ref="H388:H389" si="132">G388*0.1</f>
        <v>0.70000000000000007</v>
      </c>
      <c r="I388" s="9">
        <f t="shared" ref="I388:I389" si="133">H388*E388</f>
        <v>125.30000000000001</v>
      </c>
      <c r="J388" s="168"/>
      <c r="K388" s="168"/>
      <c r="L388" s="168"/>
      <c r="M388" s="168"/>
      <c r="N388" s="168"/>
    </row>
    <row r="389" spans="2:14" x14ac:dyDescent="0.25">
      <c r="B389" s="8" t="s">
        <v>2</v>
      </c>
      <c r="C389" s="2">
        <v>11</v>
      </c>
      <c r="D389" s="2">
        <f t="shared" si="129"/>
        <v>1.1000000000000001</v>
      </c>
      <c r="E389" s="2">
        <v>85.8</v>
      </c>
      <c r="F389" s="2">
        <f t="shared" si="130"/>
        <v>94.38000000000001</v>
      </c>
      <c r="G389" s="2">
        <f t="shared" si="131"/>
        <v>11</v>
      </c>
      <c r="H389" s="2">
        <f t="shared" si="132"/>
        <v>1.1000000000000001</v>
      </c>
      <c r="I389" s="9">
        <f t="shared" si="133"/>
        <v>94.38000000000001</v>
      </c>
      <c r="J389" s="168"/>
      <c r="K389" s="168"/>
      <c r="L389" s="168"/>
      <c r="M389" s="168"/>
      <c r="N389" s="168"/>
    </row>
    <row r="390" spans="2:14" ht="15.75" thickBot="1" x14ac:dyDescent="0.3">
      <c r="B390" s="4"/>
      <c r="C390" s="4"/>
      <c r="D390" s="4"/>
      <c r="E390" s="22"/>
      <c r="F390" s="79">
        <f>F387+F388+F389</f>
        <v>284.68</v>
      </c>
      <c r="G390" s="79"/>
      <c r="H390" s="79"/>
      <c r="I390" s="79">
        <f>SUM(I387:I389)</f>
        <v>284.68</v>
      </c>
      <c r="J390" s="168"/>
      <c r="K390" s="168"/>
      <c r="L390" s="168"/>
      <c r="M390" s="168"/>
      <c r="N390" s="168"/>
    </row>
    <row r="391" spans="2:14" ht="15.75" thickBot="1" x14ac:dyDescent="0.3">
      <c r="B391" s="51"/>
      <c r="C391" s="50"/>
      <c r="D391" s="50"/>
      <c r="E391" s="50"/>
      <c r="F391" s="50">
        <f>F390/100</f>
        <v>2.8468</v>
      </c>
      <c r="G391" s="50"/>
      <c r="H391" s="50"/>
      <c r="I391" s="52">
        <f>I390/100</f>
        <v>2.8468</v>
      </c>
      <c r="J391" s="168"/>
      <c r="K391" s="168"/>
      <c r="L391" s="168"/>
      <c r="M391" s="168"/>
      <c r="N391" s="168"/>
    </row>
    <row r="392" spans="2:14" ht="29.25" x14ac:dyDescent="0.25">
      <c r="B392" s="47" t="s">
        <v>185</v>
      </c>
      <c r="C392" s="54" t="s">
        <v>139</v>
      </c>
      <c r="D392" s="54"/>
      <c r="E392" s="54"/>
      <c r="F392" s="54"/>
      <c r="G392" s="54" t="s">
        <v>139</v>
      </c>
      <c r="H392" s="6"/>
      <c r="I392" s="7"/>
      <c r="J392" s="168"/>
      <c r="K392" s="168"/>
      <c r="L392" s="168"/>
      <c r="M392" s="168"/>
      <c r="N392" s="168"/>
    </row>
    <row r="393" spans="2:14" x14ac:dyDescent="0.25">
      <c r="B393" s="8" t="s">
        <v>48</v>
      </c>
      <c r="C393" s="2">
        <v>95</v>
      </c>
      <c r="D393" s="2">
        <f>C393*0.1</f>
        <v>9.5</v>
      </c>
      <c r="E393" s="2">
        <v>300</v>
      </c>
      <c r="F393" s="2">
        <f>E393*D393</f>
        <v>2850</v>
      </c>
      <c r="G393" s="2">
        <f>C393</f>
        <v>95</v>
      </c>
      <c r="H393" s="2">
        <f>G393*0.1</f>
        <v>9.5</v>
      </c>
      <c r="I393" s="9">
        <f>H393*E393</f>
        <v>2850</v>
      </c>
      <c r="J393" s="168"/>
      <c r="K393" s="168"/>
      <c r="L393" s="168"/>
      <c r="M393" s="168"/>
      <c r="N393" s="168"/>
    </row>
    <row r="394" spans="2:14" x14ac:dyDescent="0.25">
      <c r="B394" s="8" t="s">
        <v>10</v>
      </c>
      <c r="C394" s="2">
        <v>11.8</v>
      </c>
      <c r="D394" s="2">
        <f t="shared" ref="D394:D399" si="134">C394*0.1</f>
        <v>1.1800000000000002</v>
      </c>
      <c r="E394" s="2">
        <v>62</v>
      </c>
      <c r="F394" s="2">
        <f t="shared" ref="F394:F399" si="135">E394*D394</f>
        <v>73.160000000000011</v>
      </c>
      <c r="G394" s="2">
        <f t="shared" ref="G394:G400" si="136">C394</f>
        <v>11.8</v>
      </c>
      <c r="H394" s="2">
        <f t="shared" ref="H394:H399" si="137">G394*0.1</f>
        <v>1.1800000000000002</v>
      </c>
      <c r="I394" s="9">
        <f t="shared" ref="I394:I399" si="138">H394*E394</f>
        <v>73.160000000000011</v>
      </c>
      <c r="J394" s="168"/>
      <c r="K394" s="168"/>
      <c r="L394" s="168"/>
      <c r="M394" s="168"/>
      <c r="N394" s="168"/>
    </row>
    <row r="395" spans="2:14" x14ac:dyDescent="0.25">
      <c r="B395" s="8" t="s">
        <v>4</v>
      </c>
      <c r="C395" s="2">
        <v>4.9000000000000004</v>
      </c>
      <c r="D395" s="2">
        <f t="shared" si="134"/>
        <v>0.49000000000000005</v>
      </c>
      <c r="E395" s="2">
        <v>620</v>
      </c>
      <c r="F395" s="2">
        <f t="shared" si="135"/>
        <v>303.8</v>
      </c>
      <c r="G395" s="2">
        <f t="shared" si="136"/>
        <v>4.9000000000000004</v>
      </c>
      <c r="H395" s="2">
        <f t="shared" si="137"/>
        <v>0.49000000000000005</v>
      </c>
      <c r="I395" s="9">
        <f t="shared" si="138"/>
        <v>303.8</v>
      </c>
      <c r="J395" s="168"/>
      <c r="K395" s="168"/>
      <c r="L395" s="168"/>
      <c r="M395" s="168"/>
      <c r="N395" s="168"/>
    </row>
    <row r="396" spans="2:14" x14ac:dyDescent="0.25">
      <c r="B396" s="8" t="s">
        <v>21</v>
      </c>
      <c r="C396" s="2">
        <v>8.6</v>
      </c>
      <c r="D396" s="2">
        <f t="shared" si="134"/>
        <v>0.86</v>
      </c>
      <c r="E396" s="2">
        <v>138</v>
      </c>
      <c r="F396" s="2">
        <f t="shared" si="135"/>
        <v>118.67999999999999</v>
      </c>
      <c r="G396" s="2">
        <f t="shared" si="136"/>
        <v>8.6</v>
      </c>
      <c r="H396" s="2">
        <f t="shared" si="137"/>
        <v>0.86</v>
      </c>
      <c r="I396" s="9">
        <f t="shared" si="138"/>
        <v>118.67999999999999</v>
      </c>
      <c r="J396" s="168"/>
      <c r="K396" s="168"/>
      <c r="L396" s="168"/>
      <c r="M396" s="168"/>
      <c r="N396" s="168"/>
    </row>
    <row r="397" spans="2:14" x14ac:dyDescent="0.25">
      <c r="B397" s="8" t="s">
        <v>1</v>
      </c>
      <c r="C397" s="2">
        <v>2</v>
      </c>
      <c r="D397" s="2">
        <f t="shared" si="134"/>
        <v>0.2</v>
      </c>
      <c r="E397" s="2">
        <v>27</v>
      </c>
      <c r="F397" s="2">
        <f t="shared" si="135"/>
        <v>5.4</v>
      </c>
      <c r="G397" s="2">
        <f t="shared" si="136"/>
        <v>2</v>
      </c>
      <c r="H397" s="2">
        <f t="shared" si="137"/>
        <v>0.2</v>
      </c>
      <c r="I397" s="9">
        <f t="shared" si="138"/>
        <v>5.4</v>
      </c>
      <c r="J397" s="168"/>
      <c r="K397" s="168"/>
      <c r="L397" s="168"/>
      <c r="M397" s="168"/>
      <c r="N397" s="168"/>
    </row>
    <row r="398" spans="2:14" x14ac:dyDescent="0.25">
      <c r="B398" s="8" t="s">
        <v>22</v>
      </c>
      <c r="C398" s="2">
        <v>5</v>
      </c>
      <c r="D398" s="2">
        <f t="shared" si="134"/>
        <v>0.5</v>
      </c>
      <c r="E398" s="2">
        <v>196</v>
      </c>
      <c r="F398" s="2">
        <f t="shared" si="135"/>
        <v>98</v>
      </c>
      <c r="G398" s="2">
        <f t="shared" si="136"/>
        <v>5</v>
      </c>
      <c r="H398" s="2">
        <f t="shared" si="137"/>
        <v>0.5</v>
      </c>
      <c r="I398" s="9">
        <f t="shared" si="138"/>
        <v>98</v>
      </c>
      <c r="J398" s="168"/>
      <c r="K398" s="168"/>
      <c r="L398" s="168"/>
      <c r="M398" s="168"/>
      <c r="N398" s="168"/>
    </row>
    <row r="399" spans="2:14" x14ac:dyDescent="0.25">
      <c r="B399" s="8" t="s">
        <v>26</v>
      </c>
      <c r="C399" s="2">
        <v>2.5</v>
      </c>
      <c r="D399" s="2">
        <f t="shared" si="134"/>
        <v>0.25</v>
      </c>
      <c r="E399" s="2">
        <v>30</v>
      </c>
      <c r="F399" s="2">
        <f t="shared" si="135"/>
        <v>7.5</v>
      </c>
      <c r="G399" s="2">
        <f t="shared" si="136"/>
        <v>2.5</v>
      </c>
      <c r="H399" s="2">
        <f t="shared" si="137"/>
        <v>0.25</v>
      </c>
      <c r="I399" s="9">
        <f t="shared" si="138"/>
        <v>7.5</v>
      </c>
      <c r="J399" s="168"/>
      <c r="K399" s="168"/>
      <c r="L399" s="168"/>
      <c r="M399" s="168"/>
      <c r="N399" s="168"/>
    </row>
    <row r="400" spans="2:14" ht="15.75" thickBot="1" x14ac:dyDescent="0.3">
      <c r="B400" s="14"/>
      <c r="C400" s="4"/>
      <c r="D400" s="4"/>
      <c r="E400" s="4"/>
      <c r="F400" s="4">
        <f>SUM(F393:F399)</f>
        <v>3456.54</v>
      </c>
      <c r="G400" s="2">
        <f t="shared" si="136"/>
        <v>0</v>
      </c>
      <c r="H400" s="4"/>
      <c r="I400" s="15">
        <f>SUM(I393:I399)</f>
        <v>3456.54</v>
      </c>
      <c r="J400" s="168"/>
      <c r="K400" s="168"/>
      <c r="L400" s="168"/>
      <c r="M400" s="168"/>
      <c r="N400" s="168"/>
    </row>
    <row r="401" spans="2:14" ht="15.75" thickBot="1" x14ac:dyDescent="0.3">
      <c r="B401" s="51"/>
      <c r="C401" s="50"/>
      <c r="D401" s="50"/>
      <c r="E401" s="50"/>
      <c r="F401" s="97">
        <f>F400/100</f>
        <v>34.565399999999997</v>
      </c>
      <c r="G401" s="50"/>
      <c r="H401" s="50"/>
      <c r="I401" s="95">
        <f>I400/100</f>
        <v>34.565399999999997</v>
      </c>
      <c r="J401" s="168"/>
      <c r="K401" s="168"/>
      <c r="L401" s="168"/>
      <c r="M401" s="168"/>
      <c r="N401" s="168"/>
    </row>
    <row r="402" spans="2:14" ht="15.75" thickBot="1" x14ac:dyDescent="0.3">
      <c r="B402" s="5" t="s">
        <v>55</v>
      </c>
      <c r="C402" s="37">
        <v>50</v>
      </c>
      <c r="D402" s="6">
        <v>5</v>
      </c>
      <c r="E402" s="6">
        <v>62</v>
      </c>
      <c r="F402" s="37">
        <f>E402*D402/100</f>
        <v>3.1</v>
      </c>
      <c r="G402" s="37">
        <v>50</v>
      </c>
      <c r="H402" s="6">
        <v>5</v>
      </c>
      <c r="I402" s="38">
        <f>H402*E402/100</f>
        <v>3.1</v>
      </c>
      <c r="J402" s="168"/>
      <c r="K402" s="168"/>
      <c r="L402" s="168"/>
      <c r="M402" s="168"/>
      <c r="N402" s="168"/>
    </row>
    <row r="403" spans="2:14" ht="15.75" thickBot="1" x14ac:dyDescent="0.3">
      <c r="B403" s="23" t="s">
        <v>56</v>
      </c>
      <c r="C403" s="4"/>
      <c r="D403" s="4"/>
      <c r="E403" s="4">
        <v>117</v>
      </c>
      <c r="F403" s="84">
        <f>E403*D403/100</f>
        <v>0</v>
      </c>
      <c r="G403" s="22">
        <v>20</v>
      </c>
      <c r="H403" s="4">
        <v>2</v>
      </c>
      <c r="I403" s="24">
        <f>H403*E403/100</f>
        <v>2.34</v>
      </c>
      <c r="J403" s="168"/>
      <c r="K403" s="168"/>
      <c r="L403" s="168"/>
      <c r="M403" s="168"/>
      <c r="N403" s="168"/>
    </row>
    <row r="404" spans="2:14" ht="15.75" thickBot="1" x14ac:dyDescent="0.3">
      <c r="B404" s="111" t="s">
        <v>50</v>
      </c>
      <c r="C404" s="65"/>
      <c r="D404" s="65"/>
      <c r="E404" s="65"/>
      <c r="F404" s="112">
        <f>F379+F385+F391+F401+F402+F403</f>
        <v>57.386200000000002</v>
      </c>
      <c r="G404" s="113"/>
      <c r="H404" s="113"/>
      <c r="I404" s="114">
        <f>I379+I385+I391+I401+I402+I403</f>
        <v>67.271199999999993</v>
      </c>
      <c r="J404" s="168"/>
      <c r="K404" s="168"/>
      <c r="L404" s="168"/>
      <c r="M404" s="168"/>
      <c r="N404" s="168"/>
    </row>
    <row r="405" spans="2:14" ht="15.75" x14ac:dyDescent="0.25">
      <c r="B405" s="370" t="s">
        <v>167</v>
      </c>
      <c r="C405" s="371"/>
      <c r="D405" s="371"/>
      <c r="E405" s="371"/>
      <c r="F405" s="371"/>
      <c r="G405" s="371"/>
      <c r="H405" s="371"/>
      <c r="I405" s="372"/>
      <c r="J405" s="168"/>
      <c r="K405" s="168"/>
      <c r="L405" s="168"/>
      <c r="M405" s="168"/>
    </row>
    <row r="406" spans="2:14" x14ac:dyDescent="0.25">
      <c r="B406" s="358" t="s">
        <v>16</v>
      </c>
      <c r="C406" s="360" t="s">
        <v>86</v>
      </c>
      <c r="D406" s="360"/>
      <c r="E406" s="360"/>
      <c r="F406" s="360"/>
      <c r="G406" s="360" t="s">
        <v>85</v>
      </c>
      <c r="H406" s="360"/>
      <c r="I406" s="361"/>
      <c r="J406" s="168"/>
      <c r="K406" s="168"/>
      <c r="L406" s="168"/>
      <c r="M406" s="168"/>
    </row>
    <row r="407" spans="2:14" ht="30" x14ac:dyDescent="0.25">
      <c r="B407" s="359"/>
      <c r="C407" s="16" t="s">
        <v>73</v>
      </c>
      <c r="D407" s="44" t="s">
        <v>5</v>
      </c>
      <c r="E407" s="44" t="s">
        <v>6</v>
      </c>
      <c r="F407" s="44" t="s">
        <v>13</v>
      </c>
      <c r="G407" s="16" t="s">
        <v>73</v>
      </c>
      <c r="H407" s="44" t="s">
        <v>14</v>
      </c>
      <c r="I407" s="45" t="s">
        <v>13</v>
      </c>
      <c r="J407" s="168"/>
      <c r="K407" s="168"/>
      <c r="L407" s="168"/>
      <c r="M407" s="168"/>
    </row>
    <row r="408" spans="2:14" x14ac:dyDescent="0.25">
      <c r="B408" s="252" t="s">
        <v>214</v>
      </c>
      <c r="C408" s="189">
        <v>60</v>
      </c>
      <c r="D408" s="189"/>
      <c r="E408" s="189"/>
      <c r="F408" s="189"/>
      <c r="G408" s="189">
        <v>100</v>
      </c>
      <c r="H408" s="189"/>
      <c r="I408" s="152"/>
      <c r="J408" s="168"/>
      <c r="K408" s="168"/>
      <c r="L408" s="168"/>
      <c r="M408" s="168"/>
    </row>
    <row r="409" spans="2:14" x14ac:dyDescent="0.25">
      <c r="B409" s="198" t="s">
        <v>20</v>
      </c>
      <c r="C409" s="191">
        <v>77</v>
      </c>
      <c r="D409" s="191">
        <f>C409*100/1000</f>
        <v>7.7</v>
      </c>
      <c r="E409" s="191">
        <v>69</v>
      </c>
      <c r="F409" s="191">
        <f>E409*D409</f>
        <v>531.30000000000007</v>
      </c>
      <c r="G409" s="191">
        <v>129</v>
      </c>
      <c r="H409" s="191">
        <f>G409*0.1</f>
        <v>12.9</v>
      </c>
      <c r="I409" s="16">
        <f>H409*E409</f>
        <v>890.1</v>
      </c>
      <c r="J409" s="168"/>
      <c r="K409" s="168"/>
      <c r="L409" s="168"/>
      <c r="M409" s="168"/>
    </row>
    <row r="410" spans="2:14" x14ac:dyDescent="0.25">
      <c r="B410" s="198" t="s">
        <v>160</v>
      </c>
      <c r="C410" s="191">
        <v>20.399999999999999</v>
      </c>
      <c r="D410" s="191">
        <f t="shared" ref="D410:D412" si="139">C410*100/1000</f>
        <v>2.0399999999999996</v>
      </c>
      <c r="E410" s="191">
        <v>198</v>
      </c>
      <c r="F410" s="191">
        <f t="shared" ref="F410:F412" si="140">E410*D410</f>
        <v>403.9199999999999</v>
      </c>
      <c r="G410" s="191">
        <v>34</v>
      </c>
      <c r="H410" s="191">
        <f t="shared" ref="H410:H412" si="141">G410*0.1</f>
        <v>3.4000000000000004</v>
      </c>
      <c r="I410" s="16">
        <f t="shared" ref="I410:I412" si="142">H410*E410</f>
        <v>673.2</v>
      </c>
      <c r="J410" s="168"/>
      <c r="K410" s="168"/>
      <c r="L410" s="168"/>
      <c r="M410" s="168"/>
    </row>
    <row r="411" spans="2:14" x14ac:dyDescent="0.25">
      <c r="B411" s="198" t="s">
        <v>25</v>
      </c>
      <c r="C411" s="191">
        <v>3.8</v>
      </c>
      <c r="D411" s="191">
        <f t="shared" si="139"/>
        <v>0.38</v>
      </c>
      <c r="E411" s="191">
        <v>49</v>
      </c>
      <c r="F411" s="191">
        <f t="shared" si="140"/>
        <v>18.62</v>
      </c>
      <c r="G411" s="191">
        <v>6.3</v>
      </c>
      <c r="H411" s="191">
        <f t="shared" si="141"/>
        <v>0.63</v>
      </c>
      <c r="I411" s="16">
        <f t="shared" si="142"/>
        <v>30.87</v>
      </c>
      <c r="J411" s="168"/>
      <c r="K411" s="168"/>
      <c r="L411" s="168"/>
      <c r="M411" s="168"/>
    </row>
    <row r="412" spans="2:14" x14ac:dyDescent="0.25">
      <c r="B412" s="198" t="s">
        <v>21</v>
      </c>
      <c r="C412" s="191">
        <v>3</v>
      </c>
      <c r="D412" s="191">
        <f t="shared" si="139"/>
        <v>0.3</v>
      </c>
      <c r="E412" s="191">
        <v>138</v>
      </c>
      <c r="F412" s="191">
        <f t="shared" si="140"/>
        <v>41.4</v>
      </c>
      <c r="G412" s="191">
        <v>4</v>
      </c>
      <c r="H412" s="191">
        <f t="shared" si="141"/>
        <v>0.4</v>
      </c>
      <c r="I412" s="16">
        <f t="shared" si="142"/>
        <v>55.2</v>
      </c>
      <c r="J412" s="168"/>
      <c r="K412" s="168"/>
      <c r="L412" s="168"/>
      <c r="M412" s="168"/>
    </row>
    <row r="413" spans="2:14" x14ac:dyDescent="0.25">
      <c r="B413" s="8"/>
      <c r="C413" s="2"/>
      <c r="D413" s="2"/>
      <c r="E413" s="2"/>
      <c r="F413" s="2">
        <f>SUM(F409:F412)</f>
        <v>995.24</v>
      </c>
      <c r="G413" s="2"/>
      <c r="H413" s="2"/>
      <c r="I413" s="9">
        <f>SUM(I409:I412)</f>
        <v>1649.3700000000001</v>
      </c>
      <c r="J413" s="168"/>
      <c r="K413" s="168"/>
      <c r="L413" s="168"/>
      <c r="M413" s="168"/>
    </row>
    <row r="414" spans="2:14" ht="15.75" thickBot="1" x14ac:dyDescent="0.3">
      <c r="B414" s="192"/>
      <c r="C414" s="29"/>
      <c r="D414" s="29"/>
      <c r="E414" s="29"/>
      <c r="F414" s="29">
        <f>F413/100</f>
        <v>9.9524000000000008</v>
      </c>
      <c r="G414" s="29"/>
      <c r="H414" s="29"/>
      <c r="I414" s="61">
        <f>I413/100</f>
        <v>16.4937</v>
      </c>
      <c r="J414" s="168"/>
      <c r="K414" s="168"/>
      <c r="L414" s="168"/>
      <c r="M414" s="168"/>
    </row>
    <row r="415" spans="2:14" x14ac:dyDescent="0.25">
      <c r="B415" s="47" t="s">
        <v>215</v>
      </c>
      <c r="C415" s="54">
        <v>100</v>
      </c>
      <c r="D415" s="54"/>
      <c r="E415" s="54"/>
      <c r="F415" s="54"/>
      <c r="G415" s="54">
        <v>100</v>
      </c>
      <c r="H415" s="6"/>
      <c r="I415" s="7"/>
    </row>
    <row r="416" spans="2:14" x14ac:dyDescent="0.25">
      <c r="B416" s="8" t="s">
        <v>46</v>
      </c>
      <c r="C416" s="2">
        <v>156</v>
      </c>
      <c r="D416" s="2">
        <f>C416*0.1</f>
        <v>15.600000000000001</v>
      </c>
      <c r="E416" s="2">
        <v>400</v>
      </c>
      <c r="F416" s="2">
        <f>E416*D416</f>
        <v>6240.0000000000009</v>
      </c>
      <c r="G416" s="2">
        <v>156</v>
      </c>
      <c r="H416" s="2">
        <f>G416*0.1</f>
        <v>15.600000000000001</v>
      </c>
      <c r="I416" s="9">
        <f>H416*E416</f>
        <v>6240.0000000000009</v>
      </c>
    </row>
    <row r="417" spans="2:13" x14ac:dyDescent="0.25">
      <c r="B417" s="8" t="s">
        <v>106</v>
      </c>
      <c r="C417" s="2">
        <v>28</v>
      </c>
      <c r="D417" s="2">
        <f t="shared" ref="D417:D421" si="143">C417*0.1</f>
        <v>2.8000000000000003</v>
      </c>
      <c r="E417" s="2">
        <v>170</v>
      </c>
      <c r="F417" s="2">
        <f t="shared" ref="F417:F421" si="144">E417*D417</f>
        <v>476.00000000000006</v>
      </c>
      <c r="G417" s="2">
        <v>28</v>
      </c>
      <c r="H417" s="2">
        <f t="shared" ref="H417:H421" si="145">G417*0.1</f>
        <v>2.8000000000000003</v>
      </c>
      <c r="I417" s="9">
        <f t="shared" ref="I417:I421" si="146">H417*E417</f>
        <v>476.00000000000006</v>
      </c>
    </row>
    <row r="418" spans="2:13" x14ac:dyDescent="0.25">
      <c r="B418" s="8" t="s">
        <v>25</v>
      </c>
      <c r="C418" s="2">
        <v>4</v>
      </c>
      <c r="D418" s="2">
        <f t="shared" si="143"/>
        <v>0.4</v>
      </c>
      <c r="E418" s="2">
        <v>49</v>
      </c>
      <c r="F418" s="2">
        <f t="shared" si="144"/>
        <v>19.600000000000001</v>
      </c>
      <c r="G418" s="2">
        <v>4</v>
      </c>
      <c r="H418" s="2">
        <f t="shared" si="145"/>
        <v>0.4</v>
      </c>
      <c r="I418" s="9">
        <f t="shared" si="146"/>
        <v>19.600000000000001</v>
      </c>
    </row>
    <row r="419" spans="2:13" x14ac:dyDescent="0.25">
      <c r="B419" s="8" t="s">
        <v>21</v>
      </c>
      <c r="C419" s="2">
        <v>3</v>
      </c>
      <c r="D419" s="2">
        <f t="shared" si="143"/>
        <v>0.30000000000000004</v>
      </c>
      <c r="E419" s="2">
        <v>138</v>
      </c>
      <c r="F419" s="2">
        <f t="shared" si="144"/>
        <v>41.400000000000006</v>
      </c>
      <c r="G419" s="2">
        <v>3</v>
      </c>
      <c r="H419" s="2">
        <f t="shared" si="145"/>
        <v>0.30000000000000004</v>
      </c>
      <c r="I419" s="9">
        <f t="shared" si="146"/>
        <v>41.400000000000006</v>
      </c>
    </row>
    <row r="420" spans="2:13" x14ac:dyDescent="0.25">
      <c r="B420" s="8" t="s">
        <v>9</v>
      </c>
      <c r="C420" s="2">
        <v>7</v>
      </c>
      <c r="D420" s="2">
        <f t="shared" si="143"/>
        <v>0.70000000000000007</v>
      </c>
      <c r="E420" s="2">
        <v>630</v>
      </c>
      <c r="F420" s="2">
        <f t="shared" si="144"/>
        <v>441.00000000000006</v>
      </c>
      <c r="G420" s="2">
        <v>7</v>
      </c>
      <c r="H420" s="2">
        <f t="shared" si="145"/>
        <v>0.70000000000000007</v>
      </c>
      <c r="I420" s="9">
        <f t="shared" si="146"/>
        <v>441.00000000000006</v>
      </c>
    </row>
    <row r="421" spans="2:13" x14ac:dyDescent="0.25">
      <c r="B421" s="8" t="s">
        <v>1</v>
      </c>
      <c r="C421" s="2">
        <v>1</v>
      </c>
      <c r="D421" s="2">
        <f t="shared" si="143"/>
        <v>0.1</v>
      </c>
      <c r="E421" s="2">
        <v>27</v>
      </c>
      <c r="F421" s="2">
        <f t="shared" si="144"/>
        <v>2.7</v>
      </c>
      <c r="G421" s="2">
        <v>1</v>
      </c>
      <c r="H421" s="2">
        <f t="shared" si="145"/>
        <v>0.1</v>
      </c>
      <c r="I421" s="9">
        <f t="shared" si="146"/>
        <v>2.7</v>
      </c>
    </row>
    <row r="422" spans="2:13" x14ac:dyDescent="0.25">
      <c r="B422" s="8"/>
      <c r="C422" s="2"/>
      <c r="D422" s="2"/>
      <c r="E422" s="2"/>
      <c r="F422" s="2">
        <f>SUM(F416:F421)</f>
        <v>7220.7000000000007</v>
      </c>
      <c r="G422" s="2"/>
      <c r="H422" s="2"/>
      <c r="I422" s="9">
        <f>SUM(I416:I421)</f>
        <v>7220.7000000000007</v>
      </c>
    </row>
    <row r="423" spans="2:13" ht="15.75" thickBot="1" x14ac:dyDescent="0.3">
      <c r="B423" s="12"/>
      <c r="C423" s="13"/>
      <c r="D423" s="13"/>
      <c r="E423" s="13"/>
      <c r="F423" s="41">
        <f>F422/100</f>
        <v>72.207000000000008</v>
      </c>
      <c r="G423" s="32"/>
      <c r="H423" s="32"/>
      <c r="I423" s="53">
        <f>I422/100</f>
        <v>72.207000000000008</v>
      </c>
    </row>
    <row r="424" spans="2:13" x14ac:dyDescent="0.25">
      <c r="B424" s="87" t="s">
        <v>116</v>
      </c>
      <c r="C424" s="35">
        <v>150</v>
      </c>
      <c r="D424" s="35"/>
      <c r="E424" s="35"/>
      <c r="F424" s="35"/>
      <c r="G424" s="35">
        <v>180</v>
      </c>
      <c r="H424" s="29"/>
      <c r="I424" s="61"/>
    </row>
    <row r="425" spans="2:13" x14ac:dyDescent="0.25">
      <c r="B425" s="8" t="s">
        <v>36</v>
      </c>
      <c r="C425" s="2">
        <v>52.5</v>
      </c>
      <c r="D425" s="2">
        <f>C425*0.1</f>
        <v>5.25</v>
      </c>
      <c r="E425" s="2">
        <v>59</v>
      </c>
      <c r="F425" s="2">
        <f>E425*D425</f>
        <v>309.75</v>
      </c>
      <c r="G425" s="2">
        <v>63</v>
      </c>
      <c r="H425" s="2">
        <f>G425*0.1</f>
        <v>6.3000000000000007</v>
      </c>
      <c r="I425" s="9">
        <f>H425*E425</f>
        <v>371.70000000000005</v>
      </c>
    </row>
    <row r="426" spans="2:13" x14ac:dyDescent="0.25">
      <c r="B426" s="8" t="s">
        <v>68</v>
      </c>
      <c r="C426" s="2">
        <v>5.3</v>
      </c>
      <c r="D426" s="2">
        <f t="shared" ref="D426:D427" si="147">C426*0.1</f>
        <v>0.53</v>
      </c>
      <c r="E426" s="2">
        <v>620</v>
      </c>
      <c r="F426" s="2">
        <f t="shared" ref="F426:F427" si="148">E426*D426</f>
        <v>328.6</v>
      </c>
      <c r="G426" s="2">
        <v>6.3</v>
      </c>
      <c r="H426" s="2">
        <f t="shared" ref="H426:H427" si="149">G426*0.1</f>
        <v>0.63</v>
      </c>
      <c r="I426" s="9">
        <f t="shared" ref="I426:I427" si="150">H426*E426</f>
        <v>390.6</v>
      </c>
    </row>
    <row r="427" spans="2:13" x14ac:dyDescent="0.25">
      <c r="B427" s="8" t="s">
        <v>1</v>
      </c>
      <c r="C427" s="2">
        <v>1</v>
      </c>
      <c r="D427" s="2">
        <f t="shared" si="147"/>
        <v>0.1</v>
      </c>
      <c r="E427" s="2">
        <v>27</v>
      </c>
      <c r="F427" s="2">
        <f t="shared" si="148"/>
        <v>2.7</v>
      </c>
      <c r="G427" s="2">
        <v>1</v>
      </c>
      <c r="H427" s="2">
        <f t="shared" si="149"/>
        <v>0.1</v>
      </c>
      <c r="I427" s="9">
        <f t="shared" si="150"/>
        <v>2.7</v>
      </c>
    </row>
    <row r="428" spans="2:13" x14ac:dyDescent="0.25">
      <c r="B428" s="8"/>
      <c r="C428" s="2"/>
      <c r="D428" s="2"/>
      <c r="E428" s="2"/>
      <c r="F428" s="2">
        <f>SUM(F425:F427)</f>
        <v>641.05000000000007</v>
      </c>
      <c r="G428" s="2"/>
      <c r="H428" s="2"/>
      <c r="I428" s="9">
        <f>SUM(I425:I427)</f>
        <v>765.00000000000011</v>
      </c>
      <c r="J428" s="168"/>
      <c r="K428" s="168"/>
      <c r="L428" s="168"/>
      <c r="M428" s="168"/>
    </row>
    <row r="429" spans="2:13" ht="15.75" thickBot="1" x14ac:dyDescent="0.3">
      <c r="B429" s="12"/>
      <c r="C429" s="13"/>
      <c r="D429" s="13"/>
      <c r="E429" s="13"/>
      <c r="F429" s="41">
        <f>F428/100</f>
        <v>6.4105000000000008</v>
      </c>
      <c r="G429" s="32"/>
      <c r="H429" s="32"/>
      <c r="I429" s="53">
        <f>I428/100</f>
        <v>7.6500000000000012</v>
      </c>
      <c r="J429" s="168"/>
      <c r="K429" s="168"/>
      <c r="L429" s="168"/>
      <c r="M429" s="168"/>
    </row>
    <row r="430" spans="2:13" ht="15.75" thickBot="1" x14ac:dyDescent="0.3">
      <c r="B430" s="92" t="s">
        <v>123</v>
      </c>
      <c r="C430" s="84">
        <v>50</v>
      </c>
      <c r="D430" s="83">
        <v>5</v>
      </c>
      <c r="E430" s="83">
        <v>103</v>
      </c>
      <c r="F430" s="84">
        <f>E430*D430/100</f>
        <v>5.15</v>
      </c>
      <c r="G430" s="84">
        <v>50</v>
      </c>
      <c r="H430" s="83">
        <v>5</v>
      </c>
      <c r="I430" s="93">
        <f>H430*E430/100</f>
        <v>5.15</v>
      </c>
      <c r="J430" s="168"/>
      <c r="K430" s="168"/>
      <c r="L430" s="168"/>
      <c r="M430" s="168"/>
    </row>
    <row r="431" spans="2:13" ht="15.75" thickBot="1" x14ac:dyDescent="0.3">
      <c r="B431" s="51" t="s">
        <v>56</v>
      </c>
      <c r="C431" s="49"/>
      <c r="D431" s="49"/>
      <c r="E431" s="49">
        <v>117</v>
      </c>
      <c r="F431" s="50">
        <f>E431*D431/100</f>
        <v>0</v>
      </c>
      <c r="G431" s="50">
        <v>30</v>
      </c>
      <c r="H431" s="49">
        <f>G431*0.1</f>
        <v>3</v>
      </c>
      <c r="I431" s="196">
        <f>H431*E431/100</f>
        <v>3.51</v>
      </c>
      <c r="J431" s="168"/>
      <c r="K431" s="168"/>
      <c r="L431" s="168"/>
      <c r="M431" s="168"/>
    </row>
    <row r="432" spans="2:13" x14ac:dyDescent="0.25">
      <c r="B432" s="47" t="s">
        <v>119</v>
      </c>
      <c r="C432" s="37">
        <v>200</v>
      </c>
      <c r="D432" s="37"/>
      <c r="E432" s="37"/>
      <c r="F432" s="37"/>
      <c r="G432" s="37">
        <v>200</v>
      </c>
      <c r="H432" s="6"/>
      <c r="I432" s="7"/>
      <c r="J432" s="168"/>
      <c r="K432" s="168"/>
      <c r="L432" s="168"/>
      <c r="M432" s="168"/>
    </row>
    <row r="433" spans="2:13" x14ac:dyDescent="0.25">
      <c r="B433" s="8" t="s">
        <v>140</v>
      </c>
      <c r="C433" s="2">
        <v>20</v>
      </c>
      <c r="D433" s="2">
        <v>2</v>
      </c>
      <c r="E433" s="2">
        <v>195</v>
      </c>
      <c r="F433" s="2">
        <f>E433*D433</f>
        <v>390</v>
      </c>
      <c r="G433" s="2">
        <v>20</v>
      </c>
      <c r="H433" s="2">
        <v>2</v>
      </c>
      <c r="I433" s="9">
        <f>H433*E433</f>
        <v>390</v>
      </c>
      <c r="J433" s="168"/>
      <c r="K433" s="168"/>
      <c r="L433" s="168"/>
      <c r="M433" s="168"/>
    </row>
    <row r="434" spans="2:13" x14ac:dyDescent="0.25">
      <c r="B434" s="8" t="s">
        <v>2</v>
      </c>
      <c r="C434" s="2">
        <v>15</v>
      </c>
      <c r="D434" s="2">
        <f>C434*0.1</f>
        <v>1.5</v>
      </c>
      <c r="E434" s="2">
        <v>85.8</v>
      </c>
      <c r="F434" s="2">
        <f>E434*D434</f>
        <v>128.69999999999999</v>
      </c>
      <c r="G434" s="2">
        <v>15</v>
      </c>
      <c r="H434" s="2">
        <f>G434*0.1</f>
        <v>1.5</v>
      </c>
      <c r="I434" s="9">
        <f>H434*E434</f>
        <v>128.69999999999999</v>
      </c>
      <c r="J434" s="168"/>
      <c r="K434" s="168"/>
      <c r="L434" s="168"/>
      <c r="M434" s="168"/>
    </row>
    <row r="435" spans="2:13" ht="15.75" thickBot="1" x14ac:dyDescent="0.3">
      <c r="B435" s="12"/>
      <c r="C435" s="13"/>
      <c r="D435" s="13"/>
      <c r="E435" s="13"/>
      <c r="F435" s="32">
        <f>SUM(F433:F434)</f>
        <v>518.70000000000005</v>
      </c>
      <c r="G435" s="13"/>
      <c r="H435" s="13"/>
      <c r="I435" s="33">
        <f>SUM(I433:I434)</f>
        <v>518.70000000000005</v>
      </c>
      <c r="J435" s="168"/>
      <c r="K435" s="168"/>
      <c r="L435" s="168"/>
      <c r="M435" s="168"/>
    </row>
    <row r="436" spans="2:13" ht="15.75" thickBot="1" x14ac:dyDescent="0.3">
      <c r="B436" s="115"/>
      <c r="C436" s="74"/>
      <c r="D436" s="74"/>
      <c r="E436" s="74"/>
      <c r="F436" s="75">
        <f>F435/100</f>
        <v>5.1870000000000003</v>
      </c>
      <c r="G436" s="74"/>
      <c r="H436" s="74"/>
      <c r="I436" s="116">
        <f>I435/100</f>
        <v>5.1870000000000003</v>
      </c>
      <c r="J436" s="168"/>
      <c r="K436" s="168"/>
      <c r="L436" s="168"/>
      <c r="M436" s="168"/>
    </row>
    <row r="437" spans="2:13" ht="15.75" thickBot="1" x14ac:dyDescent="0.3">
      <c r="B437" s="111" t="s">
        <v>50</v>
      </c>
      <c r="C437" s="65"/>
      <c r="D437" s="65"/>
      <c r="E437" s="65"/>
      <c r="F437" s="193">
        <f>F414+F423+F429+F430+F431+F436</f>
        <v>98.906900000000007</v>
      </c>
      <c r="G437" s="194"/>
      <c r="H437" s="194"/>
      <c r="I437" s="195">
        <f>I414+I423+I429+I430+I431+I436</f>
        <v>110.19770000000003</v>
      </c>
      <c r="J437" s="168"/>
      <c r="K437" s="168"/>
      <c r="L437" s="168"/>
      <c r="M437" s="168"/>
    </row>
    <row r="438" spans="2:13" ht="15.75" x14ac:dyDescent="0.25">
      <c r="B438" s="17"/>
      <c r="C438" s="357" t="s">
        <v>174</v>
      </c>
      <c r="D438" s="357"/>
      <c r="E438" s="357"/>
      <c r="F438" s="357"/>
      <c r="G438" s="357"/>
      <c r="H438" s="18"/>
      <c r="I438" s="19"/>
      <c r="J438" s="168"/>
      <c r="K438" s="168"/>
      <c r="L438" s="168"/>
      <c r="M438" s="168"/>
    </row>
    <row r="439" spans="2:13" x14ac:dyDescent="0.25">
      <c r="B439" s="358" t="s">
        <v>16</v>
      </c>
      <c r="C439" s="360" t="s">
        <v>86</v>
      </c>
      <c r="D439" s="360"/>
      <c r="E439" s="360"/>
      <c r="F439" s="360"/>
      <c r="G439" s="360" t="s">
        <v>85</v>
      </c>
      <c r="H439" s="360"/>
      <c r="I439" s="361"/>
      <c r="J439" s="168"/>
      <c r="K439" s="168"/>
      <c r="L439" s="168"/>
      <c r="M439" s="168"/>
    </row>
    <row r="440" spans="2:13" ht="30" x14ac:dyDescent="0.25">
      <c r="B440" s="359"/>
      <c r="C440" s="44" t="s">
        <v>73</v>
      </c>
      <c r="D440" s="44" t="s">
        <v>5</v>
      </c>
      <c r="E440" s="44" t="s">
        <v>6</v>
      </c>
      <c r="F440" s="44" t="s">
        <v>13</v>
      </c>
      <c r="G440" s="44" t="s">
        <v>73</v>
      </c>
      <c r="H440" s="44" t="s">
        <v>14</v>
      </c>
      <c r="I440" s="45" t="s">
        <v>13</v>
      </c>
      <c r="J440" s="168"/>
      <c r="K440" s="168"/>
      <c r="L440" s="168"/>
      <c r="M440" s="168"/>
    </row>
    <row r="441" spans="2:13" x14ac:dyDescent="0.25">
      <c r="B441" s="197" t="s">
        <v>171</v>
      </c>
      <c r="C441" s="16">
        <v>60</v>
      </c>
      <c r="D441" s="16"/>
      <c r="E441" s="16"/>
      <c r="F441" s="16"/>
      <c r="G441" s="16">
        <v>100</v>
      </c>
      <c r="H441" s="16"/>
      <c r="I441" s="191"/>
      <c r="J441" s="168"/>
      <c r="K441" s="168"/>
      <c r="L441" s="168"/>
      <c r="M441" s="168"/>
    </row>
    <row r="442" spans="2:13" x14ac:dyDescent="0.25">
      <c r="B442" s="198" t="s">
        <v>172</v>
      </c>
      <c r="C442" s="191">
        <v>62.4</v>
      </c>
      <c r="D442" s="191">
        <v>6.24</v>
      </c>
      <c r="E442" s="191">
        <v>315</v>
      </c>
      <c r="F442" s="191">
        <v>873.6</v>
      </c>
      <c r="G442" s="191">
        <v>104</v>
      </c>
      <c r="H442" s="191">
        <v>10.4</v>
      </c>
      <c r="I442" s="191">
        <v>1456</v>
      </c>
      <c r="J442" s="168"/>
      <c r="K442" s="168"/>
      <c r="L442" s="168"/>
      <c r="M442" s="168"/>
    </row>
    <row r="443" spans="2:13" x14ac:dyDescent="0.25">
      <c r="B443" s="198" t="s">
        <v>25</v>
      </c>
      <c r="C443" s="191">
        <v>37.5</v>
      </c>
      <c r="D443" s="191">
        <v>3.75</v>
      </c>
      <c r="E443" s="191">
        <v>49</v>
      </c>
      <c r="F443" s="191">
        <v>131.25</v>
      </c>
      <c r="G443" s="191">
        <v>62.5</v>
      </c>
      <c r="H443" s="191">
        <v>6.25</v>
      </c>
      <c r="I443" s="191">
        <v>218.75</v>
      </c>
      <c r="J443" s="168"/>
      <c r="K443" s="168"/>
      <c r="L443" s="168"/>
      <c r="M443" s="168"/>
    </row>
    <row r="444" spans="2:13" x14ac:dyDescent="0.25">
      <c r="B444" s="198" t="s">
        <v>173</v>
      </c>
      <c r="C444" s="191">
        <v>6</v>
      </c>
      <c r="D444" s="191">
        <v>0.6</v>
      </c>
      <c r="E444" s="191">
        <v>138</v>
      </c>
      <c r="F444" s="191">
        <v>86.4</v>
      </c>
      <c r="G444" s="191">
        <v>10</v>
      </c>
      <c r="H444" s="191">
        <v>1</v>
      </c>
      <c r="I444" s="191">
        <v>144</v>
      </c>
      <c r="J444" s="168"/>
      <c r="K444" s="168"/>
      <c r="L444" s="168"/>
      <c r="M444" s="168"/>
    </row>
    <row r="445" spans="2:13" x14ac:dyDescent="0.25">
      <c r="B445" s="198"/>
      <c r="C445" s="191"/>
      <c r="D445" s="191"/>
      <c r="E445" s="191"/>
      <c r="F445" s="191">
        <v>1091.25</v>
      </c>
      <c r="G445" s="191"/>
      <c r="H445" s="191"/>
      <c r="I445" s="191">
        <v>1818.75</v>
      </c>
      <c r="J445" s="168"/>
      <c r="K445" s="168"/>
      <c r="L445" s="168"/>
      <c r="M445" s="168"/>
    </row>
    <row r="446" spans="2:13" ht="15.75" thickBot="1" x14ac:dyDescent="0.3">
      <c r="B446" s="190"/>
      <c r="C446" s="191"/>
      <c r="D446" s="191"/>
      <c r="E446" s="191"/>
      <c r="F446" s="191">
        <v>10.91</v>
      </c>
      <c r="G446" s="191"/>
      <c r="H446" s="191"/>
      <c r="I446" s="191">
        <v>18.190000000000001</v>
      </c>
      <c r="J446" s="168"/>
      <c r="K446" s="168"/>
      <c r="L446" s="168"/>
      <c r="M446" s="168"/>
    </row>
    <row r="447" spans="2:13" ht="29.25" x14ac:dyDescent="0.25">
      <c r="B447" s="47" t="s">
        <v>74</v>
      </c>
      <c r="C447" s="37" t="s">
        <v>35</v>
      </c>
      <c r="D447" s="37"/>
      <c r="E447" s="37"/>
      <c r="F447" s="37"/>
      <c r="G447" s="37" t="s">
        <v>35</v>
      </c>
      <c r="H447" s="6"/>
      <c r="I447" s="7"/>
      <c r="J447" s="168"/>
      <c r="K447" s="168"/>
      <c r="L447" s="168"/>
      <c r="M447" s="168"/>
    </row>
    <row r="448" spans="2:13" x14ac:dyDescent="0.25">
      <c r="B448" s="8" t="s">
        <v>24</v>
      </c>
      <c r="C448" s="2">
        <v>70</v>
      </c>
      <c r="D448" s="2">
        <f>C448*0.1</f>
        <v>7</v>
      </c>
      <c r="E448" s="2">
        <v>729</v>
      </c>
      <c r="F448" s="2">
        <f>E448*D448</f>
        <v>5103</v>
      </c>
      <c r="G448" s="2">
        <v>70</v>
      </c>
      <c r="H448" s="2">
        <f>G448*0.1</f>
        <v>7</v>
      </c>
      <c r="I448" s="9">
        <f>H448*E448</f>
        <v>5103</v>
      </c>
      <c r="J448" s="168"/>
      <c r="K448" s="168"/>
      <c r="L448" s="168"/>
      <c r="M448" s="168"/>
    </row>
    <row r="449" spans="2:13" x14ac:dyDescent="0.25">
      <c r="B449" s="8" t="s">
        <v>3</v>
      </c>
      <c r="C449" s="2">
        <v>8.3000000000000007</v>
      </c>
      <c r="D449" s="2">
        <f t="shared" ref="D449:D454" si="151">C449*0.1</f>
        <v>0.83000000000000007</v>
      </c>
      <c r="E449" s="2">
        <v>102</v>
      </c>
      <c r="F449" s="2">
        <f t="shared" ref="F449:F454" si="152">E449*D449</f>
        <v>84.660000000000011</v>
      </c>
      <c r="G449" s="2">
        <v>8.3000000000000007</v>
      </c>
      <c r="H449" s="2">
        <f t="shared" ref="H449:H454" si="153">G449*0.1</f>
        <v>0.83000000000000007</v>
      </c>
      <c r="I449" s="9">
        <f t="shared" ref="I449:I453" si="154">H449*E449</f>
        <v>84.660000000000011</v>
      </c>
      <c r="J449" s="168"/>
      <c r="K449" s="168"/>
      <c r="L449" s="168"/>
      <c r="M449" s="168"/>
    </row>
    <row r="450" spans="2:13" x14ac:dyDescent="0.25">
      <c r="B450" s="8" t="s">
        <v>25</v>
      </c>
      <c r="C450" s="2">
        <v>38.200000000000003</v>
      </c>
      <c r="D450" s="2">
        <f t="shared" si="151"/>
        <v>3.8200000000000003</v>
      </c>
      <c r="E450" s="2">
        <v>49</v>
      </c>
      <c r="F450" s="2">
        <f t="shared" si="152"/>
        <v>187.18</v>
      </c>
      <c r="G450" s="2">
        <v>38.200000000000003</v>
      </c>
      <c r="H450" s="2">
        <f t="shared" si="153"/>
        <v>3.8200000000000003</v>
      </c>
      <c r="I450" s="9">
        <f t="shared" si="154"/>
        <v>187.18</v>
      </c>
      <c r="J450" s="168"/>
      <c r="K450" s="168"/>
      <c r="L450" s="168"/>
      <c r="M450" s="168"/>
    </row>
    <row r="451" spans="2:13" x14ac:dyDescent="0.25">
      <c r="B451" s="8" t="s">
        <v>67</v>
      </c>
      <c r="C451" s="2">
        <v>10</v>
      </c>
      <c r="D451" s="2">
        <f t="shared" si="151"/>
        <v>1</v>
      </c>
      <c r="E451" s="2">
        <v>138</v>
      </c>
      <c r="F451" s="2">
        <f t="shared" si="152"/>
        <v>138</v>
      </c>
      <c r="G451" s="2">
        <v>10</v>
      </c>
      <c r="H451" s="2">
        <f t="shared" si="153"/>
        <v>1</v>
      </c>
      <c r="I451" s="9">
        <f t="shared" si="154"/>
        <v>138</v>
      </c>
      <c r="J451" s="168"/>
      <c r="K451" s="168"/>
      <c r="L451" s="168"/>
      <c r="M451" s="168"/>
    </row>
    <row r="452" spans="2:13" x14ac:dyDescent="0.25">
      <c r="B452" s="8" t="s">
        <v>26</v>
      </c>
      <c r="C452" s="2">
        <v>5</v>
      </c>
      <c r="D452" s="2">
        <f t="shared" si="151"/>
        <v>0.5</v>
      </c>
      <c r="E452" s="2">
        <v>30</v>
      </c>
      <c r="F452" s="2">
        <f t="shared" si="152"/>
        <v>15</v>
      </c>
      <c r="G452" s="2">
        <v>5</v>
      </c>
      <c r="H452" s="2">
        <f t="shared" si="153"/>
        <v>0.5</v>
      </c>
      <c r="I452" s="9">
        <f t="shared" si="154"/>
        <v>15</v>
      </c>
      <c r="J452" s="168"/>
      <c r="K452" s="168"/>
      <c r="L452" s="168"/>
      <c r="M452" s="168"/>
    </row>
    <row r="453" spans="2:13" x14ac:dyDescent="0.25">
      <c r="B453" s="8" t="s">
        <v>1</v>
      </c>
      <c r="C453" s="2">
        <v>1</v>
      </c>
      <c r="D453" s="2">
        <f t="shared" si="151"/>
        <v>0.1</v>
      </c>
      <c r="E453" s="2">
        <v>27</v>
      </c>
      <c r="F453" s="2">
        <f t="shared" si="152"/>
        <v>2.7</v>
      </c>
      <c r="G453" s="2">
        <v>1</v>
      </c>
      <c r="H453" s="2">
        <f t="shared" si="153"/>
        <v>0.1</v>
      </c>
      <c r="I453" s="9">
        <f t="shared" si="154"/>
        <v>2.7</v>
      </c>
      <c r="J453" s="168"/>
      <c r="K453" s="168"/>
      <c r="L453" s="168"/>
      <c r="M453" s="168"/>
    </row>
    <row r="454" spans="2:13" ht="15.75" thickBot="1" x14ac:dyDescent="0.3">
      <c r="B454" s="12" t="s">
        <v>68</v>
      </c>
      <c r="C454" s="13">
        <v>5</v>
      </c>
      <c r="D454" s="2">
        <f t="shared" si="151"/>
        <v>0.5</v>
      </c>
      <c r="E454" s="13">
        <v>620</v>
      </c>
      <c r="F454" s="2">
        <f t="shared" si="152"/>
        <v>310</v>
      </c>
      <c r="G454" s="13">
        <v>5</v>
      </c>
      <c r="H454" s="2">
        <f t="shared" si="153"/>
        <v>0.5</v>
      </c>
      <c r="I454" s="9">
        <f>H454*E454</f>
        <v>310</v>
      </c>
      <c r="J454" s="168"/>
      <c r="K454" s="168"/>
      <c r="L454" s="168"/>
      <c r="M454" s="168"/>
    </row>
    <row r="455" spans="2:13" x14ac:dyDescent="0.25">
      <c r="B455" s="47"/>
      <c r="C455" s="37"/>
      <c r="D455" s="37"/>
      <c r="E455" s="37"/>
      <c r="F455" s="37">
        <f>SUM(F448:F454)</f>
        <v>5840.54</v>
      </c>
      <c r="G455" s="37"/>
      <c r="H455" s="6"/>
      <c r="I455" s="7">
        <f>SUM(I448:I454)</f>
        <v>5840.54</v>
      </c>
      <c r="J455" s="168"/>
      <c r="K455" s="168"/>
      <c r="L455" s="168"/>
      <c r="M455" s="168"/>
    </row>
    <row r="456" spans="2:13" ht="15.75" thickBot="1" x14ac:dyDescent="0.3">
      <c r="B456" s="8"/>
      <c r="C456" s="2"/>
      <c r="D456" s="2"/>
      <c r="E456" s="2"/>
      <c r="F456" s="2">
        <f>F455/100</f>
        <v>58.4054</v>
      </c>
      <c r="G456" s="2"/>
      <c r="H456" s="2"/>
      <c r="I456" s="9">
        <f>I455/100</f>
        <v>58.4054</v>
      </c>
      <c r="J456" s="168"/>
      <c r="K456" s="168"/>
      <c r="L456" s="168"/>
      <c r="M456" s="168"/>
    </row>
    <row r="457" spans="2:13" x14ac:dyDescent="0.25">
      <c r="B457" s="47" t="s">
        <v>78</v>
      </c>
      <c r="C457" s="37">
        <v>150</v>
      </c>
      <c r="D457" s="37"/>
      <c r="E457" s="37"/>
      <c r="F457" s="37"/>
      <c r="G457" s="37">
        <v>180</v>
      </c>
      <c r="H457" s="6"/>
      <c r="I457" s="7"/>
      <c r="J457" s="168"/>
      <c r="K457" s="168"/>
      <c r="L457" s="168"/>
      <c r="M457" s="168"/>
    </row>
    <row r="458" spans="2:13" x14ac:dyDescent="0.25">
      <c r="B458" s="8" t="s">
        <v>18</v>
      </c>
      <c r="C458" s="2">
        <v>214</v>
      </c>
      <c r="D458" s="2">
        <f>C458*0.1</f>
        <v>21.400000000000002</v>
      </c>
      <c r="E458" s="2">
        <v>49</v>
      </c>
      <c r="F458" s="2">
        <f>E458*D458</f>
        <v>1048.6000000000001</v>
      </c>
      <c r="G458" s="2">
        <v>257</v>
      </c>
      <c r="H458" s="2">
        <f>G458*0.1</f>
        <v>25.700000000000003</v>
      </c>
      <c r="I458" s="9">
        <f>H458*E458</f>
        <v>1259.3000000000002</v>
      </c>
      <c r="J458" s="168"/>
      <c r="K458" s="168"/>
      <c r="L458" s="168"/>
      <c r="M458" s="168"/>
    </row>
    <row r="459" spans="2:13" x14ac:dyDescent="0.25">
      <c r="B459" s="8" t="s">
        <v>1</v>
      </c>
      <c r="C459" s="2">
        <v>3</v>
      </c>
      <c r="D459" s="2">
        <f t="shared" ref="D459:D461" si="155">C459*0.1</f>
        <v>0.30000000000000004</v>
      </c>
      <c r="E459" s="2">
        <v>27</v>
      </c>
      <c r="F459" s="2">
        <f t="shared" ref="F459:F461" si="156">E459*D459</f>
        <v>8.1000000000000014</v>
      </c>
      <c r="G459" s="2">
        <v>3</v>
      </c>
      <c r="H459" s="2">
        <f t="shared" ref="H459:H461" si="157">G459*0.1</f>
        <v>0.30000000000000004</v>
      </c>
      <c r="I459" s="9">
        <f t="shared" ref="I459:I461" si="158">H459*E459</f>
        <v>8.1000000000000014</v>
      </c>
      <c r="J459" s="168"/>
      <c r="K459" s="168"/>
      <c r="L459" s="168"/>
      <c r="M459" s="168"/>
    </row>
    <row r="460" spans="2:13" x14ac:dyDescent="0.25">
      <c r="B460" s="8" t="s">
        <v>68</v>
      </c>
      <c r="C460" s="2">
        <v>5.3</v>
      </c>
      <c r="D460" s="2">
        <f t="shared" si="155"/>
        <v>0.53</v>
      </c>
      <c r="E460" s="2">
        <v>620</v>
      </c>
      <c r="F460" s="2">
        <f t="shared" si="156"/>
        <v>328.6</v>
      </c>
      <c r="G460" s="2">
        <v>6.4</v>
      </c>
      <c r="H460" s="2">
        <f t="shared" si="157"/>
        <v>0.64000000000000012</v>
      </c>
      <c r="I460" s="9">
        <f t="shared" si="158"/>
        <v>396.80000000000007</v>
      </c>
      <c r="J460" s="168"/>
      <c r="K460" s="168"/>
      <c r="L460" s="168"/>
      <c r="M460" s="168"/>
    </row>
    <row r="461" spans="2:13" x14ac:dyDescent="0.25">
      <c r="B461" s="8" t="s">
        <v>77</v>
      </c>
      <c r="C461" s="2">
        <v>23.7</v>
      </c>
      <c r="D461" s="2">
        <f t="shared" si="155"/>
        <v>2.37</v>
      </c>
      <c r="E461" s="2">
        <v>74</v>
      </c>
      <c r="F461" s="2">
        <f t="shared" si="156"/>
        <v>175.38</v>
      </c>
      <c r="G461" s="2">
        <v>28.4</v>
      </c>
      <c r="H461" s="2">
        <f t="shared" si="157"/>
        <v>2.84</v>
      </c>
      <c r="I461" s="9">
        <f t="shared" si="158"/>
        <v>210.16</v>
      </c>
      <c r="J461" s="168"/>
      <c r="K461" s="168"/>
      <c r="L461" s="168"/>
      <c r="M461" s="168"/>
    </row>
    <row r="462" spans="2:13" x14ac:dyDescent="0.25">
      <c r="B462" s="8"/>
      <c r="C462" s="2"/>
      <c r="D462" s="2"/>
      <c r="E462" s="2"/>
      <c r="F462" s="2">
        <f>SUM(F458:F461)</f>
        <v>1560.6800000000003</v>
      </c>
      <c r="G462" s="2"/>
      <c r="H462" s="2"/>
      <c r="I462" s="9">
        <f>SUM(I458:I461)</f>
        <v>1874.3600000000004</v>
      </c>
      <c r="J462" s="168"/>
      <c r="K462" s="168"/>
      <c r="L462" s="168"/>
      <c r="M462" s="168"/>
    </row>
    <row r="463" spans="2:13" ht="15.75" thickBot="1" x14ac:dyDescent="0.3">
      <c r="B463" s="12"/>
      <c r="C463" s="13"/>
      <c r="D463" s="13"/>
      <c r="E463" s="13"/>
      <c r="F463" s="41">
        <f>F462/100</f>
        <v>15.606800000000003</v>
      </c>
      <c r="G463" s="13"/>
      <c r="H463" s="13"/>
      <c r="I463" s="53">
        <f>I462/100</f>
        <v>18.743600000000004</v>
      </c>
      <c r="J463" s="168"/>
      <c r="K463" s="168"/>
      <c r="L463" s="168"/>
      <c r="M463" s="168"/>
    </row>
    <row r="464" spans="2:13" x14ac:dyDescent="0.25">
      <c r="B464" s="47" t="s">
        <v>38</v>
      </c>
      <c r="C464" s="37">
        <v>200</v>
      </c>
      <c r="D464" s="37"/>
      <c r="E464" s="37"/>
      <c r="F464" s="37"/>
      <c r="G464" s="37">
        <v>200</v>
      </c>
      <c r="H464" s="6"/>
      <c r="I464" s="7"/>
      <c r="J464" s="168"/>
      <c r="K464" s="168"/>
      <c r="L464" s="168"/>
      <c r="M464" s="168"/>
    </row>
    <row r="465" spans="2:14" x14ac:dyDescent="0.25">
      <c r="B465" s="8" t="s">
        <v>41</v>
      </c>
      <c r="C465" s="2">
        <v>20</v>
      </c>
      <c r="D465" s="2">
        <v>2</v>
      </c>
      <c r="E465" s="2">
        <v>450</v>
      </c>
      <c r="F465" s="2">
        <f>E465*D465</f>
        <v>900</v>
      </c>
      <c r="G465" s="2">
        <v>20</v>
      </c>
      <c r="H465" s="2">
        <v>2</v>
      </c>
      <c r="I465" s="9">
        <f>H465*E465</f>
        <v>900</v>
      </c>
      <c r="J465" s="168"/>
      <c r="K465" s="168"/>
      <c r="L465" s="168"/>
      <c r="M465" s="168"/>
    </row>
    <row r="466" spans="2:14" x14ac:dyDescent="0.25">
      <c r="B466" s="8" t="s">
        <v>2</v>
      </c>
      <c r="C466" s="2">
        <v>15</v>
      </c>
      <c r="D466" s="2">
        <f>C466*0.1</f>
        <v>1.5</v>
      </c>
      <c r="E466" s="2">
        <v>85.8</v>
      </c>
      <c r="F466" s="2">
        <f>E466*D466</f>
        <v>128.69999999999999</v>
      </c>
      <c r="G466" s="2">
        <v>15</v>
      </c>
      <c r="H466" s="2">
        <f>G466*0.1</f>
        <v>1.5</v>
      </c>
      <c r="I466" s="9">
        <f>H466*E466</f>
        <v>128.69999999999999</v>
      </c>
      <c r="J466" s="168"/>
      <c r="K466" s="168"/>
      <c r="L466" s="168"/>
      <c r="M466" s="168"/>
    </row>
    <row r="467" spans="2:14" ht="15.75" thickBot="1" x14ac:dyDescent="0.3">
      <c r="B467" s="12"/>
      <c r="C467" s="13"/>
      <c r="D467" s="13"/>
      <c r="E467" s="13"/>
      <c r="F467" s="32">
        <f>SUM(F465:F466)</f>
        <v>1028.7</v>
      </c>
      <c r="G467" s="13"/>
      <c r="H467" s="13"/>
      <c r="I467" s="33">
        <f>SUM(I465:I466)</f>
        <v>1028.7</v>
      </c>
      <c r="J467" s="168"/>
      <c r="K467" s="168"/>
      <c r="L467" s="168"/>
      <c r="M467" s="168"/>
    </row>
    <row r="468" spans="2:14" ht="15.75" thickBot="1" x14ac:dyDescent="0.3">
      <c r="B468" s="115"/>
      <c r="C468" s="74"/>
      <c r="D468" s="74"/>
      <c r="E468" s="74"/>
      <c r="F468" s="75">
        <f>F467/100</f>
        <v>10.287000000000001</v>
      </c>
      <c r="G468" s="74"/>
      <c r="H468" s="74"/>
      <c r="I468" s="116">
        <f>I467/100</f>
        <v>10.287000000000001</v>
      </c>
      <c r="J468" s="168"/>
      <c r="K468" s="168"/>
      <c r="L468" s="168"/>
      <c r="M468" s="168"/>
    </row>
    <row r="469" spans="2:14" ht="15.75" thickBot="1" x14ac:dyDescent="0.3">
      <c r="B469" s="5" t="s">
        <v>55</v>
      </c>
      <c r="C469" s="37">
        <v>50</v>
      </c>
      <c r="D469" s="6">
        <v>5</v>
      </c>
      <c r="E469" s="6">
        <v>62</v>
      </c>
      <c r="F469" s="37">
        <f>E469*D469/100</f>
        <v>3.1</v>
      </c>
      <c r="G469" s="37">
        <v>50</v>
      </c>
      <c r="H469" s="6">
        <v>5</v>
      </c>
      <c r="I469" s="38">
        <f>H469*E469/100</f>
        <v>3.1</v>
      </c>
      <c r="J469" s="168"/>
      <c r="K469" s="168"/>
      <c r="L469" s="168"/>
      <c r="M469" s="168"/>
    </row>
    <row r="470" spans="2:14" ht="15.75" thickBot="1" x14ac:dyDescent="0.3">
      <c r="B470" s="34" t="s">
        <v>56</v>
      </c>
      <c r="C470" s="13"/>
      <c r="D470" s="13"/>
      <c r="E470" s="13">
        <v>117</v>
      </c>
      <c r="F470" s="37">
        <f>E470*D470/100</f>
        <v>0</v>
      </c>
      <c r="G470" s="32">
        <v>20</v>
      </c>
      <c r="H470" s="13">
        <v>2</v>
      </c>
      <c r="I470" s="38">
        <f>H470*E470/100</f>
        <v>2.34</v>
      </c>
      <c r="J470" s="168"/>
      <c r="K470" s="168"/>
      <c r="L470" s="168"/>
      <c r="M470" s="168"/>
    </row>
    <row r="471" spans="2:14" ht="15.75" thickBot="1" x14ac:dyDescent="0.3">
      <c r="B471" s="21" t="s">
        <v>50</v>
      </c>
      <c r="C471" s="11"/>
      <c r="D471" s="11"/>
      <c r="E471" s="11"/>
      <c r="F471" s="26">
        <f>F446+F456+F463+F468+F469+F470</f>
        <v>98.309200000000004</v>
      </c>
      <c r="G471" s="30"/>
      <c r="H471" s="30"/>
      <c r="I471" s="27">
        <f>I446+I456+I463+I468+I469+I470</f>
        <v>111.066</v>
      </c>
      <c r="J471" s="168"/>
      <c r="K471" s="168"/>
      <c r="L471" s="168"/>
      <c r="M471" s="168"/>
    </row>
    <row r="472" spans="2:14" ht="16.5" thickBot="1" x14ac:dyDescent="0.3">
      <c r="B472" s="367" t="s">
        <v>175</v>
      </c>
      <c r="C472" s="368"/>
      <c r="D472" s="368"/>
      <c r="E472" s="368"/>
      <c r="F472" s="368"/>
      <c r="G472" s="368"/>
      <c r="H472" s="368"/>
      <c r="I472" s="369"/>
      <c r="J472" s="168"/>
      <c r="K472" s="168"/>
      <c r="L472" s="168"/>
      <c r="M472" s="168"/>
      <c r="N472" s="168"/>
    </row>
    <row r="473" spans="2:14" x14ac:dyDescent="0.25">
      <c r="B473" s="380" t="s">
        <v>16</v>
      </c>
      <c r="C473" s="382" t="s">
        <v>86</v>
      </c>
      <c r="D473" s="382"/>
      <c r="E473" s="382"/>
      <c r="F473" s="382"/>
      <c r="G473" s="382" t="s">
        <v>85</v>
      </c>
      <c r="H473" s="382"/>
      <c r="I473" s="383"/>
      <c r="J473" s="168"/>
      <c r="K473" s="168"/>
      <c r="L473" s="168"/>
      <c r="M473" s="168"/>
      <c r="N473" s="168"/>
    </row>
    <row r="474" spans="2:14" ht="30.75" thickBot="1" x14ac:dyDescent="0.3">
      <c r="B474" s="381"/>
      <c r="C474" s="200" t="s">
        <v>73</v>
      </c>
      <c r="D474" s="201" t="s">
        <v>5</v>
      </c>
      <c r="E474" s="201" t="s">
        <v>6</v>
      </c>
      <c r="F474" s="201" t="s">
        <v>13</v>
      </c>
      <c r="G474" s="200" t="s">
        <v>73</v>
      </c>
      <c r="H474" s="201" t="s">
        <v>14</v>
      </c>
      <c r="I474" s="202" t="s">
        <v>13</v>
      </c>
      <c r="J474" s="168"/>
      <c r="K474" s="168"/>
      <c r="L474" s="168"/>
      <c r="M474" s="168"/>
      <c r="N474" s="168"/>
    </row>
    <row r="475" spans="2:14" x14ac:dyDescent="0.25">
      <c r="B475" s="5" t="s">
        <v>117</v>
      </c>
      <c r="C475" s="37">
        <v>60</v>
      </c>
      <c r="D475" s="6">
        <f>C475*0.1</f>
        <v>6</v>
      </c>
      <c r="E475" s="6">
        <v>170</v>
      </c>
      <c r="F475" s="6">
        <f>E475*D475</f>
        <v>1020</v>
      </c>
      <c r="G475" s="37">
        <v>100</v>
      </c>
      <c r="H475" s="6">
        <f>G475*0.1</f>
        <v>10</v>
      </c>
      <c r="I475" s="7">
        <f>H475*E475</f>
        <v>1700</v>
      </c>
      <c r="J475" s="168"/>
      <c r="K475" s="168"/>
      <c r="L475" s="168"/>
      <c r="M475" s="168"/>
      <c r="N475" s="168"/>
    </row>
    <row r="476" spans="2:14" ht="15.75" thickBot="1" x14ac:dyDescent="0.3">
      <c r="B476" s="252"/>
      <c r="C476" s="150"/>
      <c r="D476" s="151"/>
      <c r="F476" s="151">
        <f>E475*D475/100</f>
        <v>10.199999999999999</v>
      </c>
      <c r="G476" s="150"/>
      <c r="H476" s="151"/>
      <c r="I476" s="152">
        <f>I475/100</f>
        <v>17</v>
      </c>
      <c r="J476" s="168"/>
      <c r="K476" s="168"/>
      <c r="L476" s="168"/>
      <c r="M476" s="168"/>
      <c r="N476" s="168"/>
    </row>
    <row r="477" spans="2:14" x14ac:dyDescent="0.25">
      <c r="B477" s="47" t="s">
        <v>84</v>
      </c>
      <c r="C477" s="37">
        <v>200</v>
      </c>
      <c r="D477" s="37"/>
      <c r="E477" s="37"/>
      <c r="F477" s="37"/>
      <c r="G477" s="37">
        <v>200</v>
      </c>
      <c r="H477" s="6"/>
      <c r="I477" s="7"/>
      <c r="J477" s="168"/>
      <c r="K477" s="168"/>
      <c r="L477" s="168"/>
      <c r="M477" s="168"/>
      <c r="N477" s="168"/>
    </row>
    <row r="478" spans="2:14" x14ac:dyDescent="0.25">
      <c r="B478" s="139" t="s">
        <v>72</v>
      </c>
      <c r="C478" s="156">
        <v>20</v>
      </c>
      <c r="D478" s="156">
        <f>20*0.1</f>
        <v>2</v>
      </c>
      <c r="E478" s="156">
        <v>320</v>
      </c>
      <c r="F478" s="66">
        <f>E478*D478</f>
        <v>640</v>
      </c>
      <c r="G478" s="156">
        <v>20</v>
      </c>
      <c r="H478" s="156">
        <f>G478*0.1</f>
        <v>2</v>
      </c>
      <c r="I478" s="206">
        <f>H478*E478</f>
        <v>640</v>
      </c>
      <c r="J478" s="168"/>
      <c r="K478" s="168"/>
      <c r="L478" s="168"/>
      <c r="M478" s="168"/>
      <c r="N478" s="168"/>
    </row>
    <row r="479" spans="2:14" x14ac:dyDescent="0.25">
      <c r="B479" s="8" t="s">
        <v>2</v>
      </c>
      <c r="C479" s="2">
        <v>15</v>
      </c>
      <c r="D479" s="2">
        <f>C479*0.1</f>
        <v>1.5</v>
      </c>
      <c r="E479" s="2">
        <v>85.8</v>
      </c>
      <c r="F479" s="2">
        <f>E479*D479</f>
        <v>128.69999999999999</v>
      </c>
      <c r="G479" s="2">
        <v>15</v>
      </c>
      <c r="H479" s="29">
        <f>G479*0.1</f>
        <v>1.5</v>
      </c>
      <c r="I479" s="61">
        <f>H479*E479</f>
        <v>128.69999999999999</v>
      </c>
      <c r="J479" s="168"/>
      <c r="K479" s="168"/>
      <c r="L479" s="168"/>
      <c r="M479" s="168"/>
      <c r="N479" s="168"/>
    </row>
    <row r="480" spans="2:14" ht="15.75" thickBot="1" x14ac:dyDescent="0.3">
      <c r="B480" s="12"/>
      <c r="C480" s="13"/>
      <c r="D480" s="13"/>
      <c r="E480" s="13"/>
      <c r="F480" s="32">
        <f>(F478+F479)/100</f>
        <v>7.6870000000000003</v>
      </c>
      <c r="G480" s="13"/>
      <c r="H480" s="13"/>
      <c r="I480" s="33">
        <f>(I478+I479)/100</f>
        <v>7.6870000000000003</v>
      </c>
      <c r="J480" s="168"/>
      <c r="K480" s="168"/>
      <c r="L480" s="168"/>
      <c r="M480" s="168"/>
      <c r="N480" s="168"/>
    </row>
    <row r="481" spans="2:14" x14ac:dyDescent="0.25">
      <c r="B481" s="47" t="s">
        <v>168</v>
      </c>
      <c r="C481" s="54" t="s">
        <v>35</v>
      </c>
      <c r="D481" s="54"/>
      <c r="E481" s="54"/>
      <c r="F481" s="54"/>
      <c r="G481" s="54" t="s">
        <v>35</v>
      </c>
      <c r="H481" s="6"/>
      <c r="I481" s="7"/>
      <c r="J481" s="168"/>
      <c r="K481" s="168"/>
      <c r="L481" s="168"/>
      <c r="M481" s="168"/>
      <c r="N481" s="168"/>
    </row>
    <row r="482" spans="2:14" x14ac:dyDescent="0.25">
      <c r="B482" s="8" t="s">
        <v>24</v>
      </c>
      <c r="C482" s="2">
        <v>81.400000000000006</v>
      </c>
      <c r="D482" s="2">
        <f>C482*0.1</f>
        <v>8.14</v>
      </c>
      <c r="E482" s="2">
        <v>729</v>
      </c>
      <c r="F482" s="2">
        <f>E482*D482</f>
        <v>5934.06</v>
      </c>
      <c r="G482" s="2">
        <v>81.400000000000006</v>
      </c>
      <c r="H482" s="2">
        <f>G482*0.1</f>
        <v>8.14</v>
      </c>
      <c r="I482" s="9">
        <f>H482*E482</f>
        <v>5934.06</v>
      </c>
      <c r="J482" s="168"/>
      <c r="K482" s="168"/>
      <c r="L482" s="168"/>
      <c r="M482" s="168"/>
      <c r="N482" s="168"/>
    </row>
    <row r="483" spans="2:14" x14ac:dyDescent="0.25">
      <c r="B483" s="8" t="s">
        <v>10</v>
      </c>
      <c r="C483" s="2">
        <v>18</v>
      </c>
      <c r="D483" s="2">
        <f t="shared" ref="D483:D488" si="159">C483*0.1</f>
        <v>1.8</v>
      </c>
      <c r="E483" s="2">
        <v>62</v>
      </c>
      <c r="F483" s="2">
        <f t="shared" ref="F483:F488" si="160">E483*D483</f>
        <v>111.60000000000001</v>
      </c>
      <c r="G483" s="2">
        <v>18</v>
      </c>
      <c r="H483" s="2">
        <f t="shared" ref="H483:H488" si="161">G483*0.1</f>
        <v>1.8</v>
      </c>
      <c r="I483" s="9">
        <f t="shared" ref="I483:I488" si="162">H483*E483</f>
        <v>111.60000000000001</v>
      </c>
      <c r="J483" s="168"/>
      <c r="K483" s="168"/>
      <c r="L483" s="168"/>
      <c r="M483" s="168"/>
      <c r="N483" s="168"/>
    </row>
    <row r="484" spans="2:14" x14ac:dyDescent="0.25">
      <c r="B484" s="8" t="s">
        <v>77</v>
      </c>
      <c r="C484" s="2">
        <v>24</v>
      </c>
      <c r="D484" s="2">
        <f t="shared" si="159"/>
        <v>2.4000000000000004</v>
      </c>
      <c r="E484" s="2">
        <v>74</v>
      </c>
      <c r="F484" s="2">
        <f t="shared" si="160"/>
        <v>177.60000000000002</v>
      </c>
      <c r="G484" s="2">
        <v>24</v>
      </c>
      <c r="H484" s="2">
        <f t="shared" si="161"/>
        <v>2.4000000000000004</v>
      </c>
      <c r="I484" s="9">
        <f t="shared" si="162"/>
        <v>177.60000000000002</v>
      </c>
      <c r="J484" s="168"/>
      <c r="K484" s="168"/>
      <c r="L484" s="168"/>
      <c r="M484" s="168"/>
      <c r="N484" s="168"/>
    </row>
    <row r="485" spans="2:14" x14ac:dyDescent="0.25">
      <c r="B485" s="8" t="s">
        <v>26</v>
      </c>
      <c r="C485" s="2">
        <v>5</v>
      </c>
      <c r="D485" s="2">
        <f t="shared" si="159"/>
        <v>0.5</v>
      </c>
      <c r="E485" s="2">
        <v>30</v>
      </c>
      <c r="F485" s="2">
        <f t="shared" si="160"/>
        <v>15</v>
      </c>
      <c r="G485" s="2">
        <v>5</v>
      </c>
      <c r="H485" s="2">
        <f t="shared" si="161"/>
        <v>0.5</v>
      </c>
      <c r="I485" s="9">
        <f t="shared" si="162"/>
        <v>15</v>
      </c>
      <c r="J485" s="168"/>
      <c r="K485" s="168"/>
      <c r="L485" s="168"/>
      <c r="M485" s="168"/>
      <c r="N485" s="168"/>
    </row>
    <row r="486" spans="2:14" x14ac:dyDescent="0.25">
      <c r="B486" s="8" t="s">
        <v>67</v>
      </c>
      <c r="C486" s="2">
        <v>6</v>
      </c>
      <c r="D486" s="2">
        <f t="shared" si="159"/>
        <v>0.60000000000000009</v>
      </c>
      <c r="E486" s="2">
        <v>138</v>
      </c>
      <c r="F486" s="2">
        <f t="shared" si="160"/>
        <v>82.800000000000011</v>
      </c>
      <c r="G486" s="2">
        <v>6</v>
      </c>
      <c r="H486" s="2">
        <f t="shared" si="161"/>
        <v>0.60000000000000009</v>
      </c>
      <c r="I486" s="9">
        <f t="shared" si="162"/>
        <v>82.800000000000011</v>
      </c>
      <c r="J486" s="168"/>
      <c r="K486" s="168"/>
      <c r="L486" s="168"/>
      <c r="M486" s="168"/>
      <c r="N486" s="168"/>
    </row>
    <row r="487" spans="2:14" x14ac:dyDescent="0.25">
      <c r="B487" s="8" t="s">
        <v>1</v>
      </c>
      <c r="C487" s="2">
        <v>3</v>
      </c>
      <c r="D487" s="2">
        <f t="shared" si="159"/>
        <v>0.30000000000000004</v>
      </c>
      <c r="E487" s="2">
        <v>30</v>
      </c>
      <c r="F487" s="2">
        <f t="shared" si="160"/>
        <v>9.0000000000000018</v>
      </c>
      <c r="G487" s="2">
        <v>3</v>
      </c>
      <c r="H487" s="2">
        <f t="shared" si="161"/>
        <v>0.30000000000000004</v>
      </c>
      <c r="I487" s="9">
        <f t="shared" si="162"/>
        <v>9.0000000000000018</v>
      </c>
      <c r="J487" s="168"/>
      <c r="K487" s="168"/>
      <c r="L487" s="168"/>
      <c r="M487" s="168"/>
      <c r="N487" s="168"/>
    </row>
    <row r="488" spans="2:14" x14ac:dyDescent="0.25">
      <c r="B488" s="8" t="s">
        <v>68</v>
      </c>
      <c r="C488" s="2">
        <v>5</v>
      </c>
      <c r="D488" s="2">
        <f t="shared" si="159"/>
        <v>0.5</v>
      </c>
      <c r="E488" s="2">
        <v>620</v>
      </c>
      <c r="F488" s="2">
        <f t="shared" si="160"/>
        <v>310</v>
      </c>
      <c r="G488" s="2">
        <v>5</v>
      </c>
      <c r="H488" s="2">
        <f t="shared" si="161"/>
        <v>0.5</v>
      </c>
      <c r="I488" s="9">
        <f t="shared" si="162"/>
        <v>310</v>
      </c>
      <c r="J488" s="168"/>
      <c r="K488" s="168"/>
      <c r="L488" s="168"/>
      <c r="M488" s="168"/>
    </row>
    <row r="489" spans="2:14" x14ac:dyDescent="0.25">
      <c r="B489" s="8"/>
      <c r="C489" s="2"/>
      <c r="D489" s="2"/>
      <c r="E489" s="2"/>
      <c r="F489" s="2">
        <f>SUM(F482:F488)</f>
        <v>6640.0600000000013</v>
      </c>
      <c r="G489" s="2"/>
      <c r="H489" s="2"/>
      <c r="I489" s="9">
        <f>SUM(I482:I488)</f>
        <v>6640.0600000000013</v>
      </c>
      <c r="N489" s="168"/>
    </row>
    <row r="490" spans="2:14" ht="15.75" thickBot="1" x14ac:dyDescent="0.3">
      <c r="B490" s="12"/>
      <c r="C490" s="13"/>
      <c r="D490" s="13"/>
      <c r="E490" s="13"/>
      <c r="F490" s="41">
        <f>F489/100</f>
        <v>66.400600000000011</v>
      </c>
      <c r="G490" s="32"/>
      <c r="H490" s="32"/>
      <c r="I490" s="53">
        <f>I489/100</f>
        <v>66.400600000000011</v>
      </c>
      <c r="J490" s="168"/>
      <c r="K490" s="168"/>
      <c r="L490" s="168"/>
      <c r="M490" s="168"/>
      <c r="N490" s="168"/>
    </row>
    <row r="491" spans="2:14" x14ac:dyDescent="0.25">
      <c r="B491" s="47" t="s">
        <v>83</v>
      </c>
      <c r="C491" s="37">
        <v>150</v>
      </c>
      <c r="D491" s="37"/>
      <c r="E491" s="37"/>
      <c r="F491" s="37"/>
      <c r="G491" s="37">
        <v>180</v>
      </c>
      <c r="H491" s="6"/>
      <c r="I491" s="7"/>
      <c r="J491" s="168"/>
      <c r="K491" s="168"/>
      <c r="L491" s="168"/>
      <c r="M491" s="168"/>
      <c r="N491" s="168"/>
    </row>
    <row r="492" spans="2:14" x14ac:dyDescent="0.25">
      <c r="B492" s="8" t="s">
        <v>112</v>
      </c>
      <c r="C492" s="2">
        <v>75.8</v>
      </c>
      <c r="D492" s="2">
        <f>C492*0.1</f>
        <v>7.58</v>
      </c>
      <c r="E492" s="2">
        <v>57</v>
      </c>
      <c r="F492" s="2">
        <f>E492*D492</f>
        <v>432.06</v>
      </c>
      <c r="G492" s="2">
        <v>90.2</v>
      </c>
      <c r="H492" s="2">
        <f>G492*0.1</f>
        <v>9.0200000000000014</v>
      </c>
      <c r="I492" s="9">
        <f>H492*E492</f>
        <v>514.1400000000001</v>
      </c>
      <c r="J492" s="168"/>
      <c r="K492" s="168"/>
      <c r="L492" s="168"/>
      <c r="M492" s="168"/>
      <c r="N492" s="168"/>
    </row>
    <row r="493" spans="2:14" x14ac:dyDescent="0.25">
      <c r="B493" s="8" t="s">
        <v>1</v>
      </c>
      <c r="C493" s="2">
        <v>2</v>
      </c>
      <c r="D493" s="2">
        <f t="shared" ref="D493:D494" si="163">C493*0.1</f>
        <v>0.2</v>
      </c>
      <c r="E493" s="2">
        <v>27</v>
      </c>
      <c r="F493" s="2">
        <f t="shared" ref="F493" si="164">E493*D493</f>
        <v>5.4</v>
      </c>
      <c r="G493" s="2">
        <v>3</v>
      </c>
      <c r="H493" s="2">
        <f t="shared" ref="H493:H494" si="165">G493*0.1</f>
        <v>0.30000000000000004</v>
      </c>
      <c r="I493" s="9">
        <f t="shared" ref="I493:I494" si="166">H493*E493</f>
        <v>8.1000000000000014</v>
      </c>
      <c r="J493" s="168"/>
      <c r="K493" s="168"/>
      <c r="L493" s="168"/>
      <c r="M493" s="168"/>
      <c r="N493" s="168"/>
    </row>
    <row r="494" spans="2:14" x14ac:dyDescent="0.25">
      <c r="B494" s="8" t="s">
        <v>68</v>
      </c>
      <c r="C494" s="2">
        <v>10</v>
      </c>
      <c r="D494" s="2">
        <f t="shared" si="163"/>
        <v>1</v>
      </c>
      <c r="E494" s="2">
        <v>620</v>
      </c>
      <c r="F494" s="2">
        <f>E494*D494</f>
        <v>620</v>
      </c>
      <c r="G494" s="2">
        <v>12</v>
      </c>
      <c r="H494" s="2">
        <f t="shared" si="165"/>
        <v>1.2000000000000002</v>
      </c>
      <c r="I494" s="9">
        <f t="shared" si="166"/>
        <v>744.00000000000011</v>
      </c>
      <c r="J494" s="168"/>
      <c r="K494" s="168"/>
      <c r="L494" s="168"/>
      <c r="M494" s="168"/>
      <c r="N494" s="168"/>
    </row>
    <row r="495" spans="2:14" x14ac:dyDescent="0.25">
      <c r="B495" s="8"/>
      <c r="C495" s="2"/>
      <c r="D495" s="2"/>
      <c r="E495" s="2"/>
      <c r="F495" s="2">
        <f>SUM(F492:F494)</f>
        <v>1057.46</v>
      </c>
      <c r="G495" s="2"/>
      <c r="H495" s="2"/>
      <c r="I495" s="9">
        <f>SUM(I492:I494)</f>
        <v>1266.2400000000002</v>
      </c>
      <c r="J495" s="168"/>
      <c r="K495" s="168"/>
      <c r="L495" s="168"/>
      <c r="M495" s="168"/>
      <c r="N495" s="168"/>
    </row>
    <row r="496" spans="2:14" ht="15.75" thickBot="1" x14ac:dyDescent="0.3">
      <c r="B496" s="12"/>
      <c r="C496" s="13"/>
      <c r="D496" s="13"/>
      <c r="E496" s="13"/>
      <c r="F496" s="109">
        <f>F495/100</f>
        <v>10.5746</v>
      </c>
      <c r="G496" s="13"/>
      <c r="H496" s="13"/>
      <c r="I496" s="53">
        <f>I495/100</f>
        <v>12.662400000000002</v>
      </c>
      <c r="J496" s="168"/>
      <c r="K496" s="168"/>
      <c r="L496" s="168"/>
      <c r="M496" s="168"/>
      <c r="N496" s="168"/>
    </row>
    <row r="497" spans="2:22" x14ac:dyDescent="0.25">
      <c r="B497" s="28" t="s">
        <v>55</v>
      </c>
      <c r="C497" s="35">
        <v>50</v>
      </c>
      <c r="D497" s="29">
        <v>5</v>
      </c>
      <c r="E497" s="29">
        <v>62</v>
      </c>
      <c r="F497" s="35">
        <v>2.75</v>
      </c>
      <c r="G497" s="35">
        <v>50</v>
      </c>
      <c r="H497" s="29">
        <v>5</v>
      </c>
      <c r="I497" s="36">
        <v>2.75</v>
      </c>
      <c r="J497" s="168"/>
      <c r="K497" s="168"/>
      <c r="L497" s="168"/>
      <c r="M497" s="168"/>
      <c r="N497" s="168"/>
    </row>
    <row r="498" spans="2:22" ht="15.75" thickBot="1" x14ac:dyDescent="0.3">
      <c r="B498" s="23" t="s">
        <v>56</v>
      </c>
      <c r="C498" s="4"/>
      <c r="D498" s="4"/>
      <c r="E498" s="4">
        <v>117</v>
      </c>
      <c r="F498" s="22">
        <f>D498*E498/100</f>
        <v>0</v>
      </c>
      <c r="G498" s="22">
        <v>30</v>
      </c>
      <c r="H498" s="4">
        <f>G498*0.1</f>
        <v>3</v>
      </c>
      <c r="I498" s="24">
        <f>H498*E498/100</f>
        <v>3.51</v>
      </c>
      <c r="J498" s="168"/>
      <c r="K498" s="168"/>
      <c r="L498" s="168"/>
      <c r="M498" s="168"/>
      <c r="N498" s="168"/>
    </row>
    <row r="499" spans="2:22" ht="15.75" thickBot="1" x14ac:dyDescent="0.3">
      <c r="B499" s="111" t="s">
        <v>50</v>
      </c>
      <c r="C499" s="65"/>
      <c r="D499" s="65"/>
      <c r="E499" s="65"/>
      <c r="F499" s="112">
        <f>F476+F480+F490+F496+F497+F498</f>
        <v>97.612200000000016</v>
      </c>
      <c r="G499" s="113"/>
      <c r="H499" s="113"/>
      <c r="I499" s="114">
        <f>I498+I497+I496+I490+I480+I476</f>
        <v>110.01</v>
      </c>
      <c r="J499" s="168"/>
      <c r="K499" s="168"/>
      <c r="L499" s="168"/>
      <c r="M499" s="168"/>
      <c r="N499" s="168"/>
    </row>
    <row r="500" spans="2:22" ht="16.5" thickBot="1" x14ac:dyDescent="0.3">
      <c r="B500" s="367" t="s">
        <v>176</v>
      </c>
      <c r="C500" s="368"/>
      <c r="D500" s="368"/>
      <c r="E500" s="368"/>
      <c r="F500" s="368"/>
      <c r="G500" s="368"/>
      <c r="H500" s="368"/>
      <c r="I500" s="369"/>
      <c r="J500" s="168"/>
      <c r="K500" s="168"/>
      <c r="L500" s="168"/>
      <c r="M500" s="168"/>
      <c r="N500" s="168"/>
      <c r="O500" s="203"/>
      <c r="P500" s="203"/>
    </row>
    <row r="501" spans="2:22" x14ac:dyDescent="0.25">
      <c r="B501" s="362" t="s">
        <v>16</v>
      </c>
      <c r="C501" s="363" t="s">
        <v>86</v>
      </c>
      <c r="D501" s="363"/>
      <c r="E501" s="363"/>
      <c r="F501" s="363"/>
      <c r="G501" s="363" t="s">
        <v>85</v>
      </c>
      <c r="H501" s="363"/>
      <c r="I501" s="364"/>
      <c r="J501" s="168"/>
      <c r="K501" s="168"/>
      <c r="L501" s="168"/>
      <c r="M501" s="168"/>
      <c r="N501" s="168"/>
      <c r="O501" s="203"/>
      <c r="P501" s="203"/>
      <c r="Q501" s="203"/>
      <c r="R501" s="205"/>
      <c r="S501" s="205"/>
      <c r="T501" s="205"/>
      <c r="U501" s="205"/>
      <c r="V501" s="203"/>
    </row>
    <row r="502" spans="2:22" ht="30.75" thickBot="1" x14ac:dyDescent="0.3">
      <c r="B502" s="359"/>
      <c r="C502" s="16" t="s">
        <v>73</v>
      </c>
      <c r="D502" s="44" t="s">
        <v>5</v>
      </c>
      <c r="E502" s="44" t="s">
        <v>6</v>
      </c>
      <c r="F502" s="44" t="s">
        <v>13</v>
      </c>
      <c r="G502" s="16" t="s">
        <v>73</v>
      </c>
      <c r="H502" s="44" t="s">
        <v>14</v>
      </c>
      <c r="I502" s="45" t="s">
        <v>13</v>
      </c>
      <c r="J502" s="168"/>
      <c r="K502" s="168"/>
      <c r="L502" s="168"/>
      <c r="M502" s="168"/>
      <c r="N502" s="168"/>
      <c r="O502" s="203"/>
      <c r="P502" s="203"/>
      <c r="Q502" s="203"/>
      <c r="R502" s="203"/>
      <c r="S502" s="203"/>
      <c r="T502" s="203"/>
      <c r="U502" s="203"/>
      <c r="V502" s="203"/>
    </row>
    <row r="503" spans="2:22" x14ac:dyDescent="0.25">
      <c r="B503" s="55" t="s">
        <v>208</v>
      </c>
      <c r="C503" s="37">
        <v>60</v>
      </c>
      <c r="D503" s="6"/>
      <c r="E503" s="6"/>
      <c r="F503" s="6"/>
      <c r="G503" s="37">
        <v>100</v>
      </c>
      <c r="H503" s="6"/>
      <c r="I503" s="7"/>
      <c r="J503" s="168"/>
      <c r="K503" s="168"/>
      <c r="L503" s="168"/>
      <c r="M503" s="168"/>
      <c r="N503" s="168"/>
      <c r="O503" s="168"/>
      <c r="Q503" s="203"/>
      <c r="R503" s="203"/>
      <c r="S503" s="203"/>
      <c r="T503" s="203"/>
      <c r="U503" s="203"/>
      <c r="V503" s="203"/>
    </row>
    <row r="504" spans="2:22" x14ac:dyDescent="0.25">
      <c r="B504" s="78" t="s">
        <v>208</v>
      </c>
      <c r="C504" s="66">
        <v>68</v>
      </c>
      <c r="D504" s="66">
        <f>C504*0.1</f>
        <v>6.8000000000000007</v>
      </c>
      <c r="E504" s="66">
        <v>190</v>
      </c>
      <c r="F504" s="66">
        <f>D504*E504</f>
        <v>1292.0000000000002</v>
      </c>
      <c r="G504" s="66">
        <v>108</v>
      </c>
      <c r="H504" s="66">
        <f>G504*0.1</f>
        <v>10.8</v>
      </c>
      <c r="I504" s="66">
        <f>H504*E504</f>
        <v>2052</v>
      </c>
      <c r="J504" s="168"/>
      <c r="K504" s="168"/>
      <c r="L504" s="168"/>
      <c r="M504" s="168"/>
      <c r="N504" s="168"/>
      <c r="O504" s="168"/>
    </row>
    <row r="505" spans="2:22" ht="15.75" thickBot="1" x14ac:dyDescent="0.3">
      <c r="B505" s="108"/>
      <c r="C505" s="79"/>
      <c r="D505" s="79"/>
      <c r="E505" s="79"/>
      <c r="F505" s="80">
        <f>SUM(F504:F504)</f>
        <v>1292.0000000000002</v>
      </c>
      <c r="G505" s="79"/>
      <c r="H505" s="79"/>
      <c r="I505" s="79">
        <f>SUM(I504:I504)</f>
        <v>2052</v>
      </c>
      <c r="J505" s="168"/>
      <c r="K505" s="168"/>
      <c r="L505" s="168"/>
      <c r="M505" s="168"/>
      <c r="N505" s="168"/>
      <c r="O505" s="168"/>
    </row>
    <row r="506" spans="2:22" ht="15.75" thickBot="1" x14ac:dyDescent="0.3">
      <c r="B506" s="51"/>
      <c r="C506" s="50"/>
      <c r="D506" s="50"/>
      <c r="E506" s="50"/>
      <c r="F506" s="97">
        <f>F505/100</f>
        <v>12.920000000000002</v>
      </c>
      <c r="G506" s="50"/>
      <c r="H506" s="50"/>
      <c r="I506" s="95">
        <f>I505/100</f>
        <v>20.52</v>
      </c>
      <c r="J506" s="168"/>
      <c r="K506" s="168"/>
      <c r="L506" s="168"/>
      <c r="M506" s="168"/>
      <c r="N506" s="168"/>
      <c r="O506" s="168"/>
    </row>
    <row r="507" spans="2:22" x14ac:dyDescent="0.25">
      <c r="B507" s="47" t="s">
        <v>158</v>
      </c>
      <c r="C507" s="54">
        <v>100</v>
      </c>
      <c r="D507" s="59"/>
      <c r="E507" s="59"/>
      <c r="F507" s="59"/>
      <c r="G507" s="54">
        <v>100</v>
      </c>
      <c r="H507" s="6"/>
      <c r="I507" s="7"/>
      <c r="J507" s="168"/>
      <c r="K507" s="168"/>
      <c r="L507" s="168"/>
      <c r="M507" s="168"/>
      <c r="N507" s="168"/>
      <c r="O507" s="168"/>
    </row>
    <row r="508" spans="2:22" x14ac:dyDescent="0.25">
      <c r="B508" s="8" t="s">
        <v>159</v>
      </c>
      <c r="C508" s="2">
        <v>134</v>
      </c>
      <c r="D508" s="2">
        <f>C508*0.1</f>
        <v>13.4</v>
      </c>
      <c r="E508" s="2">
        <v>440</v>
      </c>
      <c r="F508" s="2">
        <f>E508*D508</f>
        <v>5896</v>
      </c>
      <c r="G508" s="2">
        <f>C508</f>
        <v>134</v>
      </c>
      <c r="H508" s="2">
        <f>G508*0.1</f>
        <v>13.4</v>
      </c>
      <c r="I508" s="9">
        <f>H508*E508</f>
        <v>5896</v>
      </c>
      <c r="J508" s="168"/>
      <c r="K508" s="168"/>
      <c r="L508" s="168"/>
      <c r="M508" s="168"/>
      <c r="N508" s="168"/>
      <c r="O508" s="168"/>
    </row>
    <row r="509" spans="2:22" x14ac:dyDescent="0.25">
      <c r="B509" s="8" t="s">
        <v>141</v>
      </c>
      <c r="C509" s="2">
        <v>9.6</v>
      </c>
      <c r="D509" s="2">
        <f t="shared" ref="D509:D515" si="167">C509*0.1</f>
        <v>0.96</v>
      </c>
      <c r="E509" s="2">
        <v>138</v>
      </c>
      <c r="F509" s="2">
        <f t="shared" ref="F509:F515" si="168">E509*D509</f>
        <v>132.47999999999999</v>
      </c>
      <c r="G509" s="2">
        <f t="shared" ref="G509:G515" si="169">C509</f>
        <v>9.6</v>
      </c>
      <c r="H509" s="2">
        <f t="shared" ref="H509:H513" si="170">G509*0.1</f>
        <v>0.96</v>
      </c>
      <c r="I509" s="9">
        <f t="shared" ref="I509:I515" si="171">H509*E509</f>
        <v>132.47999999999999</v>
      </c>
      <c r="J509" s="168"/>
      <c r="K509" s="168"/>
      <c r="L509" s="168"/>
      <c r="M509" s="168"/>
      <c r="N509" s="168"/>
      <c r="O509" s="168"/>
    </row>
    <row r="510" spans="2:22" x14ac:dyDescent="0.25">
      <c r="B510" s="8" t="s">
        <v>25</v>
      </c>
      <c r="C510" s="2">
        <v>19.2</v>
      </c>
      <c r="D510" s="2">
        <f t="shared" si="167"/>
        <v>1.92</v>
      </c>
      <c r="E510" s="2">
        <v>49</v>
      </c>
      <c r="F510" s="2">
        <f t="shared" si="168"/>
        <v>94.08</v>
      </c>
      <c r="G510" s="2">
        <f t="shared" si="169"/>
        <v>19.2</v>
      </c>
      <c r="H510" s="2">
        <f t="shared" si="170"/>
        <v>1.92</v>
      </c>
      <c r="I510" s="9">
        <f t="shared" si="171"/>
        <v>94.08</v>
      </c>
      <c r="J510" s="168"/>
      <c r="K510" s="168"/>
      <c r="L510" s="168"/>
      <c r="M510" s="168"/>
      <c r="N510" s="168"/>
    </row>
    <row r="511" spans="2:22" x14ac:dyDescent="0.25">
      <c r="B511" s="8" t="s">
        <v>19</v>
      </c>
      <c r="C511" s="2">
        <v>30.4</v>
      </c>
      <c r="D511" s="2">
        <f t="shared" si="167"/>
        <v>3.04</v>
      </c>
      <c r="E511" s="2">
        <v>72</v>
      </c>
      <c r="F511" s="2">
        <f t="shared" si="168"/>
        <v>218.88</v>
      </c>
      <c r="G511" s="2">
        <f t="shared" si="169"/>
        <v>30.4</v>
      </c>
      <c r="H511" s="2">
        <f t="shared" si="170"/>
        <v>3.04</v>
      </c>
      <c r="I511" s="9">
        <f t="shared" si="171"/>
        <v>218.88</v>
      </c>
      <c r="J511" s="168"/>
      <c r="K511" s="168"/>
      <c r="L511" s="168"/>
      <c r="M511" s="168"/>
      <c r="N511" s="168"/>
    </row>
    <row r="512" spans="2:22" x14ac:dyDescent="0.25">
      <c r="B512" s="8" t="s">
        <v>144</v>
      </c>
      <c r="C512" s="2">
        <v>12</v>
      </c>
      <c r="D512" s="2">
        <f t="shared" si="167"/>
        <v>1.2000000000000002</v>
      </c>
      <c r="E512" s="2">
        <v>198</v>
      </c>
      <c r="F512" s="2">
        <f t="shared" si="168"/>
        <v>237.60000000000002</v>
      </c>
      <c r="G512" s="2">
        <f t="shared" si="169"/>
        <v>12</v>
      </c>
      <c r="H512" s="2">
        <f t="shared" si="170"/>
        <v>1.2000000000000002</v>
      </c>
      <c r="I512" s="9">
        <f t="shared" si="171"/>
        <v>237.60000000000002</v>
      </c>
      <c r="J512" s="168"/>
      <c r="K512" s="168"/>
      <c r="L512" s="168"/>
      <c r="M512" s="168"/>
      <c r="N512" s="168"/>
    </row>
    <row r="513" spans="2:14" x14ac:dyDescent="0.25">
      <c r="B513" s="8" t="s">
        <v>1</v>
      </c>
      <c r="C513" s="2">
        <v>2</v>
      </c>
      <c r="D513" s="2">
        <f t="shared" si="167"/>
        <v>0.2</v>
      </c>
      <c r="E513" s="2">
        <v>27</v>
      </c>
      <c r="F513" s="2">
        <f t="shared" si="168"/>
        <v>5.4</v>
      </c>
      <c r="G513" s="2">
        <f t="shared" si="169"/>
        <v>2</v>
      </c>
      <c r="H513" s="2">
        <f t="shared" si="170"/>
        <v>0.2</v>
      </c>
      <c r="I513" s="9">
        <f t="shared" si="171"/>
        <v>5.4</v>
      </c>
      <c r="J513" s="168"/>
      <c r="K513" s="168"/>
      <c r="L513" s="168"/>
      <c r="M513" s="168"/>
      <c r="N513" s="168"/>
    </row>
    <row r="514" spans="2:14" x14ac:dyDescent="0.25">
      <c r="B514" s="8" t="s">
        <v>22</v>
      </c>
      <c r="C514" s="2">
        <v>5</v>
      </c>
      <c r="D514" s="2">
        <f t="shared" si="167"/>
        <v>0.5</v>
      </c>
      <c r="E514" s="2">
        <v>196</v>
      </c>
      <c r="F514" s="2">
        <f t="shared" si="168"/>
        <v>98</v>
      </c>
      <c r="G514" s="2">
        <f t="shared" si="169"/>
        <v>5</v>
      </c>
      <c r="H514" s="2">
        <f>G514*0.1</f>
        <v>0.5</v>
      </c>
      <c r="I514" s="9">
        <f t="shared" si="171"/>
        <v>98</v>
      </c>
      <c r="J514" s="168"/>
      <c r="K514" s="168"/>
      <c r="L514" s="168"/>
      <c r="M514" s="168"/>
      <c r="N514" s="168"/>
    </row>
    <row r="515" spans="2:14" x14ac:dyDescent="0.25">
      <c r="B515" s="8" t="s">
        <v>26</v>
      </c>
      <c r="C515" s="2">
        <v>4</v>
      </c>
      <c r="D515" s="2">
        <f t="shared" si="167"/>
        <v>0.4</v>
      </c>
      <c r="E515" s="2">
        <v>30</v>
      </c>
      <c r="F515" s="2">
        <f t="shared" si="168"/>
        <v>12</v>
      </c>
      <c r="G515" s="2">
        <f t="shared" si="169"/>
        <v>4</v>
      </c>
      <c r="H515" s="2">
        <f t="shared" ref="H515" si="172">G515*0.1</f>
        <v>0.4</v>
      </c>
      <c r="I515" s="9">
        <f t="shared" si="171"/>
        <v>12</v>
      </c>
      <c r="J515" s="168"/>
      <c r="K515" s="168"/>
      <c r="L515" s="168"/>
      <c r="M515" s="168"/>
      <c r="N515" s="168"/>
    </row>
    <row r="516" spans="2:14" x14ac:dyDescent="0.25">
      <c r="B516" s="8"/>
      <c r="C516" s="2"/>
      <c r="D516" s="2"/>
      <c r="E516" s="2"/>
      <c r="F516" s="2">
        <f>SUM(F508:F515)</f>
        <v>6694.44</v>
      </c>
      <c r="G516" s="2"/>
      <c r="H516" s="2"/>
      <c r="I516" s="9">
        <f>SUM(I508:I515)</f>
        <v>6694.44</v>
      </c>
      <c r="J516" s="168"/>
      <c r="K516" s="168"/>
      <c r="L516" s="168"/>
      <c r="M516" s="168"/>
      <c r="N516" s="168"/>
    </row>
    <row r="517" spans="2:14" ht="15.75" thickBot="1" x14ac:dyDescent="0.3">
      <c r="B517" s="12"/>
      <c r="C517" s="13"/>
      <c r="D517" s="13"/>
      <c r="E517" s="13"/>
      <c r="F517" s="41">
        <f>F516/100</f>
        <v>66.944400000000002</v>
      </c>
      <c r="G517" s="13"/>
      <c r="H517" s="13"/>
      <c r="I517" s="53">
        <f>I516/100</f>
        <v>66.944400000000002</v>
      </c>
      <c r="J517" s="168"/>
      <c r="K517" s="168"/>
      <c r="L517" s="168"/>
      <c r="M517" s="168"/>
      <c r="N517" s="168"/>
    </row>
    <row r="518" spans="2:14" x14ac:dyDescent="0.25">
      <c r="B518" s="5" t="s">
        <v>27</v>
      </c>
      <c r="C518" s="37">
        <v>150</v>
      </c>
      <c r="D518" s="37"/>
      <c r="E518" s="37"/>
      <c r="F518" s="37"/>
      <c r="G518" s="37">
        <v>180</v>
      </c>
      <c r="H518" s="6"/>
      <c r="I518" s="7"/>
      <c r="J518" s="168"/>
      <c r="K518" s="168"/>
      <c r="L518" s="168"/>
      <c r="M518" s="168"/>
      <c r="N518" s="168"/>
    </row>
    <row r="519" spans="2:14" x14ac:dyDescent="0.25">
      <c r="B519" s="8" t="s">
        <v>27</v>
      </c>
      <c r="C519" s="2">
        <v>60</v>
      </c>
      <c r="D519" s="2">
        <f>C519*0.1</f>
        <v>6</v>
      </c>
      <c r="E519" s="2">
        <v>90</v>
      </c>
      <c r="F519" s="2">
        <f>E519*D519</f>
        <v>540</v>
      </c>
      <c r="G519" s="2">
        <v>71.400000000000006</v>
      </c>
      <c r="H519" s="2">
        <f>G519*0.1</f>
        <v>7.1400000000000006</v>
      </c>
      <c r="I519" s="9">
        <f>H519*E519</f>
        <v>642.6</v>
      </c>
      <c r="J519" s="168"/>
      <c r="K519" s="168"/>
      <c r="L519" s="168"/>
      <c r="M519" s="168"/>
      <c r="N519" s="168"/>
    </row>
    <row r="520" spans="2:14" x14ac:dyDescent="0.25">
      <c r="B520" s="8" t="s">
        <v>1</v>
      </c>
      <c r="C520" s="2">
        <v>2</v>
      </c>
      <c r="D520" s="2">
        <f t="shared" ref="D520:D521" si="173">C520*0.1</f>
        <v>0.2</v>
      </c>
      <c r="E520" s="2">
        <v>27</v>
      </c>
      <c r="F520" s="2">
        <f t="shared" ref="F520:F521" si="174">E520*D520</f>
        <v>5.4</v>
      </c>
      <c r="G520" s="2">
        <v>3</v>
      </c>
      <c r="H520" s="2">
        <f t="shared" ref="H520:H521" si="175">G520*0.1</f>
        <v>0.30000000000000004</v>
      </c>
      <c r="I520" s="9">
        <f t="shared" ref="I520:I521" si="176">H520*E520</f>
        <v>8.1000000000000014</v>
      </c>
      <c r="J520" s="168"/>
      <c r="K520" s="168"/>
      <c r="L520" s="168"/>
      <c r="M520" s="168"/>
      <c r="N520" s="168"/>
    </row>
    <row r="521" spans="2:14" x14ac:dyDescent="0.25">
      <c r="B521" s="8" t="s">
        <v>68</v>
      </c>
      <c r="C521" s="2">
        <v>6</v>
      </c>
      <c r="D521" s="2">
        <f t="shared" si="173"/>
        <v>0.60000000000000009</v>
      </c>
      <c r="E521" s="2">
        <v>620</v>
      </c>
      <c r="F521" s="2">
        <f t="shared" si="174"/>
        <v>372.00000000000006</v>
      </c>
      <c r="G521" s="2">
        <v>7.6</v>
      </c>
      <c r="H521" s="2">
        <f t="shared" si="175"/>
        <v>0.76</v>
      </c>
      <c r="I521" s="9">
        <f t="shared" si="176"/>
        <v>471.2</v>
      </c>
      <c r="J521" s="168"/>
      <c r="K521" s="168"/>
      <c r="L521" s="168"/>
      <c r="M521" s="168"/>
      <c r="N521" s="168"/>
    </row>
    <row r="522" spans="2:14" x14ac:dyDescent="0.25">
      <c r="B522" s="8"/>
      <c r="C522" s="2"/>
      <c r="D522" s="2"/>
      <c r="E522" s="2"/>
      <c r="F522" s="2">
        <f>SUM(F519:F521)</f>
        <v>917.40000000000009</v>
      </c>
      <c r="G522" s="2"/>
      <c r="H522" s="2"/>
      <c r="I522" s="9">
        <f>SUM(I519:I521)</f>
        <v>1121.9000000000001</v>
      </c>
      <c r="J522" s="168"/>
      <c r="K522" s="168"/>
      <c r="L522" s="168"/>
      <c r="M522" s="168"/>
      <c r="N522" s="168"/>
    </row>
    <row r="523" spans="2:14" ht="15.75" thickBot="1" x14ac:dyDescent="0.3">
      <c r="B523" s="12"/>
      <c r="C523" s="13"/>
      <c r="D523" s="13"/>
      <c r="E523" s="13"/>
      <c r="F523" s="41">
        <f>F522/100</f>
        <v>9.1740000000000013</v>
      </c>
      <c r="G523" s="13"/>
      <c r="H523" s="13"/>
      <c r="I523" s="53">
        <f>I522/100</f>
        <v>11.219000000000001</v>
      </c>
      <c r="J523" s="168"/>
      <c r="K523" s="168"/>
      <c r="L523" s="168"/>
      <c r="M523" s="168"/>
      <c r="N523" s="168"/>
    </row>
    <row r="524" spans="2:14" x14ac:dyDescent="0.25">
      <c r="B524" s="14" t="s">
        <v>169</v>
      </c>
      <c r="C524" s="4">
        <v>200</v>
      </c>
      <c r="D524" s="4"/>
      <c r="E524" s="4"/>
      <c r="F524" s="157"/>
      <c r="G524" s="4">
        <v>200</v>
      </c>
      <c r="H524" s="4"/>
      <c r="I524" s="158"/>
      <c r="J524" s="168"/>
      <c r="K524" s="168"/>
      <c r="L524" s="168"/>
      <c r="M524" s="168"/>
      <c r="N524" s="168"/>
    </row>
    <row r="525" spans="2:14" x14ac:dyDescent="0.25">
      <c r="B525" s="8" t="s">
        <v>161</v>
      </c>
      <c r="C525" s="2">
        <v>20</v>
      </c>
      <c r="D525" s="2">
        <f>C525*0.1</f>
        <v>2</v>
      </c>
      <c r="E525" s="2">
        <v>535</v>
      </c>
      <c r="F525" s="2">
        <f>E525*D525</f>
        <v>1070</v>
      </c>
      <c r="G525" s="2">
        <v>20</v>
      </c>
      <c r="H525" s="2">
        <f>G525*0.1</f>
        <v>2</v>
      </c>
      <c r="I525" s="9">
        <f>H525*E525</f>
        <v>1070</v>
      </c>
      <c r="J525" s="168"/>
      <c r="K525" s="168"/>
      <c r="L525" s="168"/>
      <c r="M525" s="168"/>
      <c r="N525" s="168"/>
    </row>
    <row r="526" spans="2:14" x14ac:dyDescent="0.25">
      <c r="B526" s="8" t="s">
        <v>2</v>
      </c>
      <c r="C526" s="2">
        <v>15</v>
      </c>
      <c r="D526" s="2">
        <f>C526*0.1</f>
        <v>1.5</v>
      </c>
      <c r="E526" s="2">
        <v>85.8</v>
      </c>
      <c r="F526" s="2">
        <f>E526*D526</f>
        <v>128.69999999999999</v>
      </c>
      <c r="G526" s="2">
        <v>15</v>
      </c>
      <c r="H526" s="2">
        <f>G526*0.1</f>
        <v>1.5</v>
      </c>
      <c r="I526" s="9">
        <f>H526*E526</f>
        <v>128.69999999999999</v>
      </c>
      <c r="J526" s="168"/>
      <c r="K526" s="168"/>
      <c r="L526" s="168"/>
      <c r="M526" s="168"/>
      <c r="N526" s="168"/>
    </row>
    <row r="527" spans="2:14" x14ac:dyDescent="0.25">
      <c r="B527" s="8"/>
      <c r="C527" s="2"/>
      <c r="D527" s="2"/>
      <c r="E527" s="2"/>
      <c r="F527" s="2">
        <f>SUM(F525:F526)</f>
        <v>1198.7</v>
      </c>
      <c r="G527" s="2"/>
      <c r="H527" s="2"/>
      <c r="I527" s="9">
        <f>SUM(I525:I526)</f>
        <v>1198.7</v>
      </c>
      <c r="J527" s="168"/>
      <c r="K527" s="168"/>
      <c r="L527" s="168"/>
      <c r="M527" s="168"/>
      <c r="N527" s="168"/>
    </row>
    <row r="528" spans="2:14" ht="15.75" thickBot="1" x14ac:dyDescent="0.3">
      <c r="B528" s="12"/>
      <c r="C528" s="13"/>
      <c r="D528" s="13"/>
      <c r="E528" s="13"/>
      <c r="F528" s="32">
        <f>F527/100</f>
        <v>11.987</v>
      </c>
      <c r="G528" s="32"/>
      <c r="H528" s="32"/>
      <c r="I528" s="33">
        <f>I527/100</f>
        <v>11.987</v>
      </c>
      <c r="J528" s="168"/>
      <c r="K528" s="168"/>
      <c r="L528" s="168"/>
      <c r="M528" s="168"/>
      <c r="N528" s="168"/>
    </row>
    <row r="529" spans="2:20" ht="15.75" thickBot="1" x14ac:dyDescent="0.3">
      <c r="B529" s="5" t="s">
        <v>55</v>
      </c>
      <c r="C529" s="37">
        <v>40</v>
      </c>
      <c r="D529" s="6">
        <f>C529*0.1</f>
        <v>4</v>
      </c>
      <c r="E529" s="6">
        <v>62</v>
      </c>
      <c r="F529" s="37">
        <f>E529*D529/100</f>
        <v>2.48</v>
      </c>
      <c r="G529" s="37">
        <v>50</v>
      </c>
      <c r="H529" s="6">
        <v>5</v>
      </c>
      <c r="I529" s="38">
        <f>H529*E529/100</f>
        <v>3.1</v>
      </c>
      <c r="J529" s="168"/>
      <c r="K529" s="168"/>
      <c r="L529" s="168"/>
      <c r="M529" s="168"/>
      <c r="N529" s="168"/>
    </row>
    <row r="530" spans="2:20" ht="15.75" thickBot="1" x14ac:dyDescent="0.3">
      <c r="B530" s="34" t="s">
        <v>56</v>
      </c>
      <c r="C530" s="13"/>
      <c r="D530" s="13"/>
      <c r="E530" s="13">
        <v>117</v>
      </c>
      <c r="F530" s="37">
        <f>E530*D530/100</f>
        <v>0</v>
      </c>
      <c r="G530" s="32">
        <v>20</v>
      </c>
      <c r="H530" s="13">
        <v>2</v>
      </c>
      <c r="I530" s="38">
        <f>H530*E530/100</f>
        <v>2.34</v>
      </c>
      <c r="J530" s="168"/>
      <c r="K530" s="168"/>
      <c r="L530" s="168"/>
      <c r="M530" s="168"/>
      <c r="N530" s="168"/>
    </row>
    <row r="531" spans="2:20" ht="15.75" thickBot="1" x14ac:dyDescent="0.3">
      <c r="B531" s="21" t="s">
        <v>50</v>
      </c>
      <c r="C531" s="11"/>
      <c r="D531" s="11"/>
      <c r="E531" s="11"/>
      <c r="F531" s="26">
        <f>F506+F517+F523+F528+F529</f>
        <v>103.50540000000001</v>
      </c>
      <c r="G531" s="30"/>
      <c r="H531" s="30"/>
      <c r="I531" s="27">
        <f>I506+I517+I523+I528+I529+I530</f>
        <v>116.1104</v>
      </c>
      <c r="J531" s="168"/>
      <c r="K531" s="168"/>
      <c r="L531" s="168"/>
      <c r="M531" s="168"/>
      <c r="N531" s="168"/>
    </row>
    <row r="532" spans="2:20" ht="16.5" thickBot="1" x14ac:dyDescent="0.3">
      <c r="B532" s="374" t="s">
        <v>177</v>
      </c>
      <c r="C532" s="375"/>
      <c r="D532" s="375"/>
      <c r="E532" s="375"/>
      <c r="F532" s="375"/>
      <c r="G532" s="375"/>
      <c r="H532" s="375"/>
      <c r="I532" s="376"/>
      <c r="J532" s="168"/>
      <c r="K532" s="168"/>
      <c r="L532" s="168"/>
      <c r="M532" s="168"/>
      <c r="N532" s="171"/>
      <c r="O532" s="171"/>
      <c r="P532" s="171"/>
    </row>
    <row r="533" spans="2:20" x14ac:dyDescent="0.25">
      <c r="B533" s="362" t="s">
        <v>16</v>
      </c>
      <c r="C533" s="363" t="s">
        <v>86</v>
      </c>
      <c r="D533" s="363"/>
      <c r="E533" s="363"/>
      <c r="F533" s="363"/>
      <c r="G533" s="363" t="s">
        <v>85</v>
      </c>
      <c r="H533" s="363"/>
      <c r="I533" s="364"/>
      <c r="J533" s="168"/>
      <c r="K533" s="168"/>
      <c r="L533" s="168"/>
      <c r="M533" s="171"/>
      <c r="N533" s="171"/>
      <c r="O533" s="171"/>
      <c r="P533" s="171"/>
      <c r="Q533" s="171"/>
      <c r="R533" s="171"/>
      <c r="S533" s="171"/>
      <c r="T533" s="168"/>
    </row>
    <row r="534" spans="2:20" ht="30.75" thickBot="1" x14ac:dyDescent="0.3">
      <c r="B534" s="359"/>
      <c r="C534" s="16" t="s">
        <v>73</v>
      </c>
      <c r="D534" s="44" t="s">
        <v>5</v>
      </c>
      <c r="E534" s="44" t="s">
        <v>6</v>
      </c>
      <c r="F534" s="44" t="s">
        <v>13</v>
      </c>
      <c r="G534" s="16" t="s">
        <v>73</v>
      </c>
      <c r="H534" s="44" t="s">
        <v>14</v>
      </c>
      <c r="I534" s="45" t="s">
        <v>13</v>
      </c>
      <c r="J534" s="168"/>
      <c r="K534" s="168"/>
      <c r="L534" s="168"/>
      <c r="M534" s="171"/>
      <c r="N534" s="171"/>
      <c r="O534" s="171"/>
      <c r="P534" s="171"/>
      <c r="Q534" s="171"/>
      <c r="R534" s="171"/>
      <c r="S534" s="171"/>
      <c r="T534" s="168"/>
    </row>
    <row r="535" spans="2:20" x14ac:dyDescent="0.25">
      <c r="B535" s="46" t="s">
        <v>69</v>
      </c>
      <c r="C535" s="37">
        <v>60</v>
      </c>
      <c r="D535" s="37"/>
      <c r="E535" s="37"/>
      <c r="F535" s="37"/>
      <c r="G535" s="37">
        <v>100</v>
      </c>
      <c r="H535" s="6"/>
      <c r="I535" s="7"/>
      <c r="J535" s="168"/>
      <c r="K535" s="168"/>
      <c r="L535" s="168"/>
      <c r="M535" s="171"/>
      <c r="N535" s="171"/>
      <c r="O535" s="171"/>
      <c r="P535" s="171"/>
      <c r="Q535" s="171"/>
      <c r="R535" s="171"/>
      <c r="S535" s="171"/>
      <c r="T535" s="168"/>
    </row>
    <row r="536" spans="2:20" ht="15.75" thickBot="1" x14ac:dyDescent="0.3">
      <c r="B536" s="14" t="s">
        <v>69</v>
      </c>
      <c r="C536" s="4">
        <v>70</v>
      </c>
      <c r="D536" s="4">
        <f>C536*0.1</f>
        <v>7</v>
      </c>
      <c r="E536" s="4">
        <v>110</v>
      </c>
      <c r="F536" s="4">
        <f>E536*D536/100</f>
        <v>7.7</v>
      </c>
      <c r="G536" s="4">
        <v>120</v>
      </c>
      <c r="H536" s="4">
        <f>G536*0.1</f>
        <v>12</v>
      </c>
      <c r="I536" s="4">
        <f>H536*E536/100</f>
        <v>13.2</v>
      </c>
      <c r="J536" s="168"/>
      <c r="K536" s="168"/>
      <c r="L536" s="168"/>
      <c r="M536" s="171"/>
      <c r="N536" s="168"/>
      <c r="Q536" s="171"/>
      <c r="R536" s="171"/>
      <c r="S536" s="171"/>
      <c r="T536" s="168"/>
    </row>
    <row r="537" spans="2:20" x14ac:dyDescent="0.25">
      <c r="B537" s="47" t="s">
        <v>156</v>
      </c>
      <c r="C537" s="125">
        <v>200</v>
      </c>
      <c r="D537" s="54"/>
      <c r="E537" s="54"/>
      <c r="F537" s="54"/>
      <c r="G537" s="54">
        <v>250</v>
      </c>
      <c r="H537" s="6"/>
      <c r="I537" s="7"/>
      <c r="J537" s="168"/>
      <c r="K537" s="168"/>
      <c r="L537" s="168"/>
      <c r="M537" s="168"/>
    </row>
    <row r="538" spans="2:20" x14ac:dyDescent="0.25">
      <c r="B538" s="8" t="s">
        <v>24</v>
      </c>
      <c r="C538" s="2">
        <v>87</v>
      </c>
      <c r="D538" s="2">
        <f>C538*0.1</f>
        <v>8.7000000000000011</v>
      </c>
      <c r="E538" s="2">
        <v>530</v>
      </c>
      <c r="F538" s="2">
        <f>E538*D538</f>
        <v>4611.0000000000009</v>
      </c>
      <c r="G538" s="2">
        <f>C538</f>
        <v>87</v>
      </c>
      <c r="H538" s="2">
        <f>G538*0.1</f>
        <v>8.7000000000000011</v>
      </c>
      <c r="I538" s="9">
        <f>H538*E538</f>
        <v>4611.0000000000009</v>
      </c>
    </row>
    <row r="539" spans="2:20" x14ac:dyDescent="0.25">
      <c r="B539" s="8" t="s">
        <v>18</v>
      </c>
      <c r="C539" s="2">
        <v>143</v>
      </c>
      <c r="D539" s="2">
        <f t="shared" ref="D539:D545" si="177">C539*0.1</f>
        <v>14.3</v>
      </c>
      <c r="E539" s="2">
        <v>49</v>
      </c>
      <c r="F539" s="2">
        <f t="shared" ref="F539:F545" si="178">E539*D539</f>
        <v>700.7</v>
      </c>
      <c r="G539" s="2">
        <v>179</v>
      </c>
      <c r="H539" s="2">
        <f t="shared" ref="H539:H545" si="179">G539*0.1</f>
        <v>17.900000000000002</v>
      </c>
      <c r="I539" s="9">
        <f>H539*E539</f>
        <v>877.10000000000014</v>
      </c>
    </row>
    <row r="540" spans="2:20" x14ac:dyDescent="0.25">
      <c r="B540" s="8" t="s">
        <v>19</v>
      </c>
      <c r="C540" s="2">
        <v>29</v>
      </c>
      <c r="D540" s="2">
        <f t="shared" si="177"/>
        <v>2.9000000000000004</v>
      </c>
      <c r="E540" s="2">
        <v>72</v>
      </c>
      <c r="F540" s="2">
        <f t="shared" si="178"/>
        <v>208.8</v>
      </c>
      <c r="G540" s="2">
        <v>36</v>
      </c>
      <c r="H540" s="2">
        <f t="shared" si="179"/>
        <v>3.6</v>
      </c>
      <c r="I540" s="9">
        <f t="shared" ref="I540:I544" si="180">H540*E540</f>
        <v>259.2</v>
      </c>
    </row>
    <row r="541" spans="2:20" x14ac:dyDescent="0.25">
      <c r="B541" s="8" t="s">
        <v>25</v>
      </c>
      <c r="C541" s="2">
        <v>10</v>
      </c>
      <c r="D541" s="2">
        <f t="shared" si="177"/>
        <v>1</v>
      </c>
      <c r="E541" s="2">
        <v>49</v>
      </c>
      <c r="F541" s="2">
        <f t="shared" si="178"/>
        <v>49</v>
      </c>
      <c r="G541" s="2">
        <v>13</v>
      </c>
      <c r="H541" s="2">
        <f t="shared" si="179"/>
        <v>1.3</v>
      </c>
      <c r="I541" s="9">
        <f t="shared" si="180"/>
        <v>63.7</v>
      </c>
    </row>
    <row r="542" spans="2:20" x14ac:dyDescent="0.25">
      <c r="B542" s="8" t="s">
        <v>17</v>
      </c>
      <c r="C542" s="2">
        <v>114</v>
      </c>
      <c r="D542" s="2">
        <f t="shared" si="177"/>
        <v>11.4</v>
      </c>
      <c r="E542" s="2">
        <v>69</v>
      </c>
      <c r="F542" s="2">
        <f t="shared" si="178"/>
        <v>786.6</v>
      </c>
      <c r="G542" s="2">
        <v>143</v>
      </c>
      <c r="H542" s="2">
        <f t="shared" si="179"/>
        <v>14.3</v>
      </c>
      <c r="I542" s="9">
        <f t="shared" si="180"/>
        <v>986.7</v>
      </c>
      <c r="N542" s="168"/>
    </row>
    <row r="543" spans="2:20" x14ac:dyDescent="0.25">
      <c r="B543" s="8" t="s">
        <v>1</v>
      </c>
      <c r="C543" s="2">
        <v>2.5</v>
      </c>
      <c r="D543" s="2">
        <f t="shared" si="177"/>
        <v>0.25</v>
      </c>
      <c r="E543" s="2">
        <v>27</v>
      </c>
      <c r="F543" s="2">
        <f t="shared" si="178"/>
        <v>6.75</v>
      </c>
      <c r="G543" s="2">
        <f t="shared" ref="G543" si="181">C543</f>
        <v>2.5</v>
      </c>
      <c r="H543" s="2">
        <f t="shared" si="179"/>
        <v>0.25</v>
      </c>
      <c r="I543" s="9">
        <f t="shared" si="180"/>
        <v>6.75</v>
      </c>
      <c r="J543" s="168"/>
      <c r="K543" s="168"/>
      <c r="L543" s="168"/>
      <c r="M543" s="168"/>
      <c r="N543" s="168"/>
    </row>
    <row r="544" spans="2:20" x14ac:dyDescent="0.25">
      <c r="B544" s="8" t="s">
        <v>71</v>
      </c>
      <c r="C544" s="2">
        <v>4</v>
      </c>
      <c r="D544" s="2">
        <f t="shared" si="177"/>
        <v>0.4</v>
      </c>
      <c r="E544" s="2">
        <v>132</v>
      </c>
      <c r="F544" s="2">
        <f t="shared" si="178"/>
        <v>52.800000000000004</v>
      </c>
      <c r="G544" s="2">
        <v>5</v>
      </c>
      <c r="H544" s="2">
        <f t="shared" si="179"/>
        <v>0.5</v>
      </c>
      <c r="I544" s="9">
        <f t="shared" si="180"/>
        <v>66</v>
      </c>
      <c r="J544" s="168"/>
      <c r="K544" s="168"/>
      <c r="L544" s="168"/>
      <c r="M544" s="168"/>
      <c r="N544" s="168"/>
    </row>
    <row r="545" spans="2:14" x14ac:dyDescent="0.25">
      <c r="B545" s="8" t="s">
        <v>67</v>
      </c>
      <c r="C545" s="2">
        <v>8</v>
      </c>
      <c r="D545" s="2">
        <f t="shared" si="177"/>
        <v>0.8</v>
      </c>
      <c r="E545" s="2">
        <v>138</v>
      </c>
      <c r="F545" s="2">
        <f t="shared" si="178"/>
        <v>110.4</v>
      </c>
      <c r="G545" s="2">
        <v>10</v>
      </c>
      <c r="H545" s="2">
        <f t="shared" si="179"/>
        <v>1</v>
      </c>
      <c r="I545" s="9">
        <f>H545*E545</f>
        <v>138</v>
      </c>
      <c r="J545" s="168"/>
      <c r="K545" s="168"/>
      <c r="L545" s="168"/>
      <c r="M545" s="168"/>
      <c r="N545" s="168"/>
    </row>
    <row r="546" spans="2:14" x14ac:dyDescent="0.25">
      <c r="B546" s="8"/>
      <c r="C546" s="2"/>
      <c r="D546" s="2"/>
      <c r="E546" s="2"/>
      <c r="F546" s="2">
        <f>SUM(F538:F545)</f>
        <v>6526.0500000000011</v>
      </c>
      <c r="G546" s="2"/>
      <c r="H546" s="2"/>
      <c r="I546" s="9">
        <f>SUM(I538:I545)</f>
        <v>7008.4500000000007</v>
      </c>
      <c r="J546" s="168"/>
      <c r="K546" s="168"/>
      <c r="L546" s="168"/>
      <c r="M546" s="168"/>
      <c r="N546" s="168"/>
    </row>
    <row r="547" spans="2:14" ht="15.75" thickBot="1" x14ac:dyDescent="0.3">
      <c r="B547" s="12"/>
      <c r="C547" s="13"/>
      <c r="D547" s="13"/>
      <c r="E547" s="13"/>
      <c r="F547" s="41">
        <f>F546/100</f>
        <v>65.260500000000008</v>
      </c>
      <c r="G547" s="13"/>
      <c r="H547" s="13"/>
      <c r="I547" s="53">
        <f>I546/100</f>
        <v>70.084500000000006</v>
      </c>
      <c r="J547" s="168"/>
      <c r="K547" s="168"/>
      <c r="L547" s="168"/>
      <c r="M547" s="168"/>
      <c r="N547" s="168"/>
    </row>
    <row r="548" spans="2:14" x14ac:dyDescent="0.25">
      <c r="B548" s="47" t="s">
        <v>191</v>
      </c>
      <c r="C548" s="37">
        <v>200</v>
      </c>
      <c r="D548" s="37"/>
      <c r="E548" s="37"/>
      <c r="F548" s="37"/>
      <c r="G548" s="37">
        <v>200</v>
      </c>
      <c r="H548" s="6"/>
      <c r="I548" s="7"/>
      <c r="J548" s="168"/>
      <c r="K548" s="168"/>
      <c r="L548" s="168"/>
      <c r="M548" s="168"/>
      <c r="N548" s="168"/>
    </row>
    <row r="549" spans="2:14" x14ac:dyDescent="0.25">
      <c r="B549" s="87" t="s">
        <v>161</v>
      </c>
      <c r="C549" s="35">
        <v>20</v>
      </c>
      <c r="D549" s="35">
        <f>C549*100/1000</f>
        <v>2</v>
      </c>
      <c r="E549" s="35">
        <v>322</v>
      </c>
      <c r="F549" s="2">
        <f>E549*D549</f>
        <v>644</v>
      </c>
      <c r="G549" s="35">
        <v>20</v>
      </c>
      <c r="H549" s="29">
        <f>G549*0.1</f>
        <v>2</v>
      </c>
      <c r="I549" s="61">
        <f>H549*E549</f>
        <v>644</v>
      </c>
      <c r="J549" s="168"/>
      <c r="K549" s="168"/>
      <c r="L549" s="168"/>
      <c r="M549" s="168"/>
      <c r="N549" s="168"/>
    </row>
    <row r="550" spans="2:14" x14ac:dyDescent="0.25">
      <c r="B550" s="87" t="s">
        <v>2</v>
      </c>
      <c r="C550" s="35">
        <v>15</v>
      </c>
      <c r="D550" s="35">
        <f t="shared" ref="D550:D551" si="182">C550*100/1000</f>
        <v>1.5</v>
      </c>
      <c r="E550" s="35">
        <v>85.8</v>
      </c>
      <c r="F550" s="2">
        <f t="shared" ref="F550:F551" si="183">E550*D550</f>
        <v>128.69999999999999</v>
      </c>
      <c r="G550" s="35">
        <v>15</v>
      </c>
      <c r="H550" s="29">
        <f t="shared" ref="H550:H551" si="184">G550*0.1</f>
        <v>1.5</v>
      </c>
      <c r="I550" s="61">
        <f>H550*E550</f>
        <v>128.69999999999999</v>
      </c>
      <c r="J550" s="168"/>
      <c r="K550" s="168"/>
      <c r="L550" s="168"/>
      <c r="M550" s="168"/>
      <c r="N550" s="168"/>
    </row>
    <row r="551" spans="2:14" x14ac:dyDescent="0.25">
      <c r="B551" s="8" t="s">
        <v>132</v>
      </c>
      <c r="C551" s="2">
        <v>10</v>
      </c>
      <c r="D551" s="35">
        <f t="shared" si="182"/>
        <v>1</v>
      </c>
      <c r="E551" s="2">
        <v>465</v>
      </c>
      <c r="F551" s="2">
        <f t="shared" si="183"/>
        <v>465</v>
      </c>
      <c r="G551" s="2">
        <v>10</v>
      </c>
      <c r="H551" s="29">
        <f t="shared" si="184"/>
        <v>1</v>
      </c>
      <c r="I551" s="61">
        <f>H551*E551</f>
        <v>465</v>
      </c>
      <c r="J551" s="168"/>
      <c r="K551" s="168"/>
      <c r="L551" s="168"/>
      <c r="M551" s="168"/>
      <c r="N551" s="168"/>
    </row>
    <row r="552" spans="2:14" ht="15.75" thickBot="1" x14ac:dyDescent="0.3">
      <c r="B552" s="12"/>
      <c r="C552" s="13"/>
      <c r="D552" s="13"/>
      <c r="E552" s="13"/>
      <c r="F552" s="32">
        <f>(F549+F550+F551)/100</f>
        <v>12.377000000000001</v>
      </c>
      <c r="G552" s="13"/>
      <c r="H552" s="13"/>
      <c r="I552" s="33">
        <f>(I549+I550+I551)/100</f>
        <v>12.377000000000001</v>
      </c>
      <c r="J552" s="168"/>
      <c r="K552" s="168"/>
      <c r="L552" s="168"/>
      <c r="M552" s="168"/>
      <c r="N552" s="168"/>
    </row>
    <row r="553" spans="2:14" x14ac:dyDescent="0.25">
      <c r="B553" s="28" t="s">
        <v>55</v>
      </c>
      <c r="C553" s="35">
        <v>50</v>
      </c>
      <c r="D553" s="29">
        <v>5</v>
      </c>
      <c r="E553" s="29">
        <v>62</v>
      </c>
      <c r="F553" s="35">
        <f>E553*D553/100</f>
        <v>3.1</v>
      </c>
      <c r="G553" s="35">
        <v>50</v>
      </c>
      <c r="H553" s="29">
        <v>5</v>
      </c>
      <c r="I553" s="36">
        <f>H553*E553/100</f>
        <v>3.1</v>
      </c>
      <c r="J553" s="168"/>
      <c r="K553" s="168"/>
      <c r="L553" s="168"/>
      <c r="M553" s="168"/>
      <c r="N553" s="168"/>
    </row>
    <row r="554" spans="2:14" ht="15.75" thickBot="1" x14ac:dyDescent="0.3">
      <c r="B554" s="23" t="s">
        <v>56</v>
      </c>
      <c r="C554" s="4"/>
      <c r="D554" s="4"/>
      <c r="E554" s="4">
        <v>117</v>
      </c>
      <c r="F554" s="22">
        <f>D554*E554/100</f>
        <v>0</v>
      </c>
      <c r="G554" s="22">
        <v>20</v>
      </c>
      <c r="H554" s="4">
        <v>2</v>
      </c>
      <c r="I554" s="36">
        <f>H554*E554/100</f>
        <v>2.34</v>
      </c>
      <c r="J554" s="168"/>
      <c r="K554" s="168"/>
      <c r="L554" s="168"/>
      <c r="M554" s="168"/>
      <c r="N554" s="168"/>
    </row>
    <row r="555" spans="2:14" ht="15.75" thickBot="1" x14ac:dyDescent="0.3">
      <c r="B555" s="111" t="s">
        <v>50</v>
      </c>
      <c r="C555" s="65"/>
      <c r="D555" s="65"/>
      <c r="E555" s="65"/>
      <c r="F555" s="112">
        <f>F536+F547+F552+F553+F554</f>
        <v>88.4375</v>
      </c>
      <c r="G555" s="113"/>
      <c r="H555" s="113"/>
      <c r="I555" s="114">
        <f>I536+I547+I552+I553+I554</f>
        <v>101.1015</v>
      </c>
      <c r="J555" s="168"/>
      <c r="K555" s="168"/>
      <c r="L555" s="168"/>
      <c r="M555" s="168"/>
      <c r="N555" s="168"/>
    </row>
    <row r="556" spans="2:14" ht="16.5" thickBot="1" x14ac:dyDescent="0.3">
      <c r="B556" s="374" t="s">
        <v>180</v>
      </c>
      <c r="C556" s="375"/>
      <c r="D556" s="375"/>
      <c r="E556" s="375"/>
      <c r="F556" s="375"/>
      <c r="G556" s="375"/>
      <c r="H556" s="375"/>
      <c r="I556" s="376"/>
      <c r="J556" s="168"/>
      <c r="K556" s="168"/>
      <c r="L556" s="168"/>
      <c r="M556" s="168"/>
    </row>
    <row r="557" spans="2:14" x14ac:dyDescent="0.25">
      <c r="B557" s="362" t="s">
        <v>16</v>
      </c>
      <c r="C557" s="363" t="s">
        <v>86</v>
      </c>
      <c r="D557" s="363"/>
      <c r="E557" s="363"/>
      <c r="F557" s="363"/>
      <c r="G557" s="363" t="s">
        <v>85</v>
      </c>
      <c r="H557" s="363"/>
      <c r="I557" s="364"/>
      <c r="J557" s="168"/>
      <c r="K557" s="168"/>
      <c r="L557" s="168"/>
      <c r="M557" s="168"/>
    </row>
    <row r="558" spans="2:14" ht="30.75" thickBot="1" x14ac:dyDescent="0.3">
      <c r="B558" s="359"/>
      <c r="C558" s="16" t="s">
        <v>73</v>
      </c>
      <c r="D558" s="44" t="s">
        <v>5</v>
      </c>
      <c r="E558" s="44" t="s">
        <v>6</v>
      </c>
      <c r="F558" s="44" t="s">
        <v>13</v>
      </c>
      <c r="G558" s="16" t="s">
        <v>73</v>
      </c>
      <c r="H558" s="44" t="s">
        <v>14</v>
      </c>
      <c r="I558" s="45" t="s">
        <v>13</v>
      </c>
      <c r="J558" s="168"/>
      <c r="K558" s="168"/>
      <c r="L558" s="168"/>
      <c r="M558" s="168"/>
    </row>
    <row r="559" spans="2:14" x14ac:dyDescent="0.25">
      <c r="B559" s="5" t="s">
        <v>82</v>
      </c>
      <c r="C559" s="37">
        <v>60</v>
      </c>
      <c r="D559" s="37"/>
      <c r="E559" s="37"/>
      <c r="F559" s="37"/>
      <c r="G559" s="37">
        <v>100</v>
      </c>
      <c r="H559" s="6"/>
      <c r="I559" s="7"/>
      <c r="J559" s="168"/>
      <c r="K559" s="168"/>
      <c r="L559" s="168"/>
      <c r="M559" s="168"/>
    </row>
    <row r="560" spans="2:14" x14ac:dyDescent="0.25">
      <c r="B560" s="8"/>
      <c r="C560" s="2">
        <v>63</v>
      </c>
      <c r="D560" s="2">
        <v>6.3</v>
      </c>
      <c r="E560" s="2">
        <v>240</v>
      </c>
      <c r="F560" s="2">
        <f>D560*E560</f>
        <v>1512</v>
      </c>
      <c r="G560" s="2">
        <v>103</v>
      </c>
      <c r="H560" s="2">
        <f>G560*100/1000</f>
        <v>10.3</v>
      </c>
      <c r="I560" s="9">
        <f>E560*H560</f>
        <v>2472</v>
      </c>
      <c r="J560" s="168"/>
      <c r="K560" s="168"/>
      <c r="L560" s="168"/>
      <c r="M560" s="168"/>
    </row>
    <row r="561" spans="2:13" x14ac:dyDescent="0.25">
      <c r="B561" s="8"/>
      <c r="C561" s="2"/>
      <c r="D561" s="2"/>
      <c r="E561" s="2"/>
      <c r="F561" s="2">
        <f>SUM(F560:F560)</f>
        <v>1512</v>
      </c>
      <c r="G561" s="2"/>
      <c r="H561" s="2"/>
      <c r="I561" s="9">
        <f>SUM(I560:I560)</f>
        <v>2472</v>
      </c>
      <c r="J561" s="168"/>
      <c r="K561" s="168"/>
      <c r="L561" s="168"/>
      <c r="M561" s="168"/>
    </row>
    <row r="562" spans="2:13" ht="15.75" thickBot="1" x14ac:dyDescent="0.3">
      <c r="B562" s="12"/>
      <c r="C562" s="13"/>
      <c r="D562" s="13"/>
      <c r="E562" s="13"/>
      <c r="F562" s="41">
        <f>F561/100</f>
        <v>15.12</v>
      </c>
      <c r="G562" s="13"/>
      <c r="H562" s="13"/>
      <c r="I562" s="53">
        <f>I561/100</f>
        <v>24.72</v>
      </c>
      <c r="J562" s="168"/>
      <c r="K562" s="168"/>
      <c r="L562" s="168"/>
      <c r="M562" s="168"/>
    </row>
    <row r="563" spans="2:13" x14ac:dyDescent="0.25">
      <c r="B563" s="47" t="s">
        <v>79</v>
      </c>
      <c r="C563" s="37">
        <v>150</v>
      </c>
      <c r="D563" s="37"/>
      <c r="E563" s="37"/>
      <c r="F563" s="37"/>
      <c r="G563" s="37">
        <v>180</v>
      </c>
      <c r="H563" s="6"/>
      <c r="I563" s="7"/>
      <c r="J563" s="168"/>
      <c r="K563" s="168"/>
      <c r="L563" s="168"/>
      <c r="M563" s="168"/>
    </row>
    <row r="564" spans="2:13" x14ac:dyDescent="0.25">
      <c r="B564" s="8" t="s">
        <v>37</v>
      </c>
      <c r="C564" s="2">
        <v>51</v>
      </c>
      <c r="D564" s="2">
        <f>C564*0.1</f>
        <v>5.1000000000000005</v>
      </c>
      <c r="E564" s="2">
        <v>102</v>
      </c>
      <c r="F564" s="2">
        <f>E564*D564</f>
        <v>520.20000000000005</v>
      </c>
      <c r="G564" s="2">
        <v>61.3</v>
      </c>
      <c r="H564" s="2">
        <f>G564*0.1</f>
        <v>6.13</v>
      </c>
      <c r="I564" s="9">
        <f>H564*E564</f>
        <v>625.26</v>
      </c>
      <c r="J564" s="168"/>
      <c r="K564" s="168"/>
      <c r="L564" s="168"/>
      <c r="M564" s="168"/>
    </row>
    <row r="565" spans="2:13" x14ac:dyDescent="0.25">
      <c r="B565" s="8" t="s">
        <v>68</v>
      </c>
      <c r="C565" s="2">
        <v>6.8</v>
      </c>
      <c r="D565" s="2">
        <f t="shared" ref="D565:D566" si="185">C565*0.1</f>
        <v>0.68</v>
      </c>
      <c r="E565" s="2">
        <v>620</v>
      </c>
      <c r="F565" s="2">
        <f>E565*D565</f>
        <v>421.6</v>
      </c>
      <c r="G565" s="2">
        <v>7.6</v>
      </c>
      <c r="H565" s="2">
        <f t="shared" ref="H565:H566" si="186">G565*0.1</f>
        <v>0.76</v>
      </c>
      <c r="I565" s="9">
        <f>H565*E565</f>
        <v>471.2</v>
      </c>
      <c r="J565" s="168"/>
      <c r="K565" s="168"/>
      <c r="L565" s="168"/>
      <c r="M565" s="168"/>
    </row>
    <row r="566" spans="2:13" x14ac:dyDescent="0.25">
      <c r="B566" s="8" t="s">
        <v>1</v>
      </c>
      <c r="C566" s="2">
        <v>2</v>
      </c>
      <c r="D566" s="2">
        <f t="shared" si="185"/>
        <v>0.2</v>
      </c>
      <c r="E566" s="2">
        <v>27</v>
      </c>
      <c r="F566" s="2">
        <f>E566*D566</f>
        <v>5.4</v>
      </c>
      <c r="G566" s="2">
        <v>3</v>
      </c>
      <c r="H566" s="2">
        <f t="shared" si="186"/>
        <v>0.30000000000000004</v>
      </c>
      <c r="I566" s="9">
        <f>H566*E566</f>
        <v>8.1000000000000014</v>
      </c>
      <c r="J566" s="168"/>
      <c r="K566" s="168"/>
      <c r="L566" s="168"/>
      <c r="M566" s="168"/>
    </row>
    <row r="567" spans="2:13" x14ac:dyDescent="0.25">
      <c r="B567" s="8"/>
      <c r="C567" s="2"/>
      <c r="D567" s="2"/>
      <c r="E567" s="2"/>
      <c r="F567" s="2">
        <f>SUM(F564:F566)</f>
        <v>947.2</v>
      </c>
      <c r="G567" s="2"/>
      <c r="H567" s="2"/>
      <c r="I567" s="9">
        <f>SUM(I564:I566)</f>
        <v>1104.56</v>
      </c>
      <c r="J567" s="168"/>
      <c r="K567" s="168"/>
      <c r="L567" s="168"/>
      <c r="M567" s="168"/>
    </row>
    <row r="568" spans="2:13" ht="15.75" thickBot="1" x14ac:dyDescent="0.3">
      <c r="B568" s="12"/>
      <c r="C568" s="13"/>
      <c r="D568" s="13"/>
      <c r="E568" s="13"/>
      <c r="F568" s="32">
        <f>F567/100</f>
        <v>9.4720000000000013</v>
      </c>
      <c r="G568" s="32"/>
      <c r="H568" s="32"/>
      <c r="I568" s="33">
        <f>I567/100</f>
        <v>11.0456</v>
      </c>
      <c r="J568" s="168"/>
      <c r="K568" s="168"/>
      <c r="L568" s="168"/>
      <c r="M568" s="168"/>
    </row>
    <row r="569" spans="2:13" x14ac:dyDescent="0.25">
      <c r="B569" s="47" t="s">
        <v>63</v>
      </c>
      <c r="C569" s="37">
        <v>200</v>
      </c>
      <c r="D569" s="37"/>
      <c r="E569" s="37"/>
      <c r="F569" s="37"/>
      <c r="G569" s="37">
        <v>200</v>
      </c>
      <c r="H569" s="6"/>
      <c r="I569" s="7"/>
      <c r="J569" s="168"/>
      <c r="K569" s="168"/>
      <c r="L569" s="168"/>
      <c r="M569" s="168"/>
    </row>
    <row r="570" spans="2:13" x14ac:dyDescent="0.25">
      <c r="B570" s="8"/>
      <c r="C570" s="2">
        <v>200</v>
      </c>
      <c r="D570" s="2">
        <v>20</v>
      </c>
      <c r="E570" s="2">
        <v>77</v>
      </c>
      <c r="F570" s="2">
        <f>D570*E570</f>
        <v>1540</v>
      </c>
      <c r="G570" s="2"/>
      <c r="H570" s="2"/>
      <c r="I570" s="9">
        <f>D570*E570</f>
        <v>1540</v>
      </c>
      <c r="J570" s="168"/>
      <c r="K570" s="168"/>
      <c r="L570" s="168"/>
      <c r="M570" s="168"/>
    </row>
    <row r="571" spans="2:13" ht="15.75" thickBot="1" x14ac:dyDescent="0.3">
      <c r="B571" s="12"/>
      <c r="C571" s="13"/>
      <c r="D571" s="13"/>
      <c r="E571" s="13"/>
      <c r="F571" s="32">
        <f>F570/100</f>
        <v>15.4</v>
      </c>
      <c r="G571" s="32"/>
      <c r="H571" s="32"/>
      <c r="I571" s="33">
        <f>I570/100</f>
        <v>15.4</v>
      </c>
      <c r="J571" s="168"/>
      <c r="K571" s="168"/>
      <c r="L571" s="168"/>
      <c r="M571" s="168"/>
    </row>
    <row r="572" spans="2:13" x14ac:dyDescent="0.25">
      <c r="B572" s="47" t="s">
        <v>168</v>
      </c>
      <c r="C572" s="54" t="s">
        <v>35</v>
      </c>
      <c r="D572" s="54"/>
      <c r="E572" s="54"/>
      <c r="F572" s="54"/>
      <c r="G572" s="54" t="s">
        <v>35</v>
      </c>
      <c r="H572" s="6"/>
      <c r="I572" s="7"/>
      <c r="J572" s="168"/>
      <c r="K572" s="168"/>
      <c r="L572" s="168"/>
      <c r="M572" s="168"/>
    </row>
    <row r="573" spans="2:13" x14ac:dyDescent="0.25">
      <c r="B573" s="8" t="s">
        <v>24</v>
      </c>
      <c r="C573" s="2">
        <v>81.400000000000006</v>
      </c>
      <c r="D573" s="2">
        <f>C573*0.1</f>
        <v>8.14</v>
      </c>
      <c r="E573" s="2">
        <v>729</v>
      </c>
      <c r="F573" s="2">
        <f>E573*D573</f>
        <v>5934.06</v>
      </c>
      <c r="G573" s="2">
        <v>81.400000000000006</v>
      </c>
      <c r="H573" s="2">
        <f>G573*0.1</f>
        <v>8.14</v>
      </c>
      <c r="I573" s="9">
        <f>H573*E573</f>
        <v>5934.06</v>
      </c>
      <c r="J573" s="168"/>
      <c r="K573" s="168"/>
      <c r="L573" s="168"/>
      <c r="M573" s="168"/>
    </row>
    <row r="574" spans="2:13" x14ac:dyDescent="0.25">
      <c r="B574" s="8" t="s">
        <v>10</v>
      </c>
      <c r="C574" s="2">
        <v>18</v>
      </c>
      <c r="D574" s="2">
        <f t="shared" ref="D574:D579" si="187">C574*0.1</f>
        <v>1.8</v>
      </c>
      <c r="E574" s="2">
        <v>62</v>
      </c>
      <c r="F574" s="2">
        <f t="shared" ref="F574:F579" si="188">E574*D574</f>
        <v>111.60000000000001</v>
      </c>
      <c r="G574" s="2">
        <v>18</v>
      </c>
      <c r="H574" s="2">
        <f t="shared" ref="H574:H579" si="189">G574*0.1</f>
        <v>1.8</v>
      </c>
      <c r="I574" s="9">
        <f t="shared" ref="I574:I579" si="190">H574*E574</f>
        <v>111.60000000000001</v>
      </c>
      <c r="J574" s="168"/>
      <c r="K574" s="168"/>
      <c r="L574" s="168"/>
      <c r="M574" s="168"/>
    </row>
    <row r="575" spans="2:13" x14ac:dyDescent="0.25">
      <c r="B575" s="8" t="s">
        <v>77</v>
      </c>
      <c r="C575" s="2">
        <v>24</v>
      </c>
      <c r="D575" s="2">
        <f t="shared" si="187"/>
        <v>2.4000000000000004</v>
      </c>
      <c r="E575" s="2">
        <v>74</v>
      </c>
      <c r="F575" s="2">
        <f t="shared" si="188"/>
        <v>177.60000000000002</v>
      </c>
      <c r="G575" s="2">
        <v>24</v>
      </c>
      <c r="H575" s="2">
        <f t="shared" si="189"/>
        <v>2.4000000000000004</v>
      </c>
      <c r="I575" s="9">
        <f t="shared" si="190"/>
        <v>177.60000000000002</v>
      </c>
      <c r="J575" s="168"/>
      <c r="K575" s="168"/>
      <c r="L575" s="168"/>
      <c r="M575" s="168"/>
    </row>
    <row r="576" spans="2:13" x14ac:dyDescent="0.25">
      <c r="B576" s="8" t="s">
        <v>26</v>
      </c>
      <c r="C576" s="2">
        <v>5</v>
      </c>
      <c r="D576" s="2">
        <f t="shared" si="187"/>
        <v>0.5</v>
      </c>
      <c r="E576" s="2">
        <v>30</v>
      </c>
      <c r="F576" s="2">
        <f t="shared" si="188"/>
        <v>15</v>
      </c>
      <c r="G576" s="2">
        <v>5</v>
      </c>
      <c r="H576" s="2">
        <f t="shared" si="189"/>
        <v>0.5</v>
      </c>
      <c r="I576" s="9">
        <f t="shared" si="190"/>
        <v>15</v>
      </c>
      <c r="J576" s="168"/>
      <c r="K576" s="168"/>
      <c r="L576" s="168"/>
      <c r="M576" s="168"/>
    </row>
    <row r="577" spans="2:13" x14ac:dyDescent="0.25">
      <c r="B577" s="8" t="s">
        <v>67</v>
      </c>
      <c r="C577" s="2">
        <v>6</v>
      </c>
      <c r="D577" s="2">
        <f t="shared" si="187"/>
        <v>0.60000000000000009</v>
      </c>
      <c r="E577" s="2">
        <v>138</v>
      </c>
      <c r="F577" s="2">
        <f t="shared" si="188"/>
        <v>82.800000000000011</v>
      </c>
      <c r="G577" s="2">
        <v>6</v>
      </c>
      <c r="H577" s="2">
        <f t="shared" si="189"/>
        <v>0.60000000000000009</v>
      </c>
      <c r="I577" s="9">
        <f t="shared" si="190"/>
        <v>82.800000000000011</v>
      </c>
      <c r="J577" s="168"/>
      <c r="K577" s="168"/>
      <c r="L577" s="168"/>
      <c r="M577" s="168"/>
    </row>
    <row r="578" spans="2:13" x14ac:dyDescent="0.25">
      <c r="B578" s="8" t="s">
        <v>1</v>
      </c>
      <c r="C578" s="2">
        <v>3</v>
      </c>
      <c r="D578" s="2">
        <f t="shared" si="187"/>
        <v>0.30000000000000004</v>
      </c>
      <c r="E578" s="2">
        <v>27</v>
      </c>
      <c r="F578" s="2">
        <f t="shared" si="188"/>
        <v>8.1000000000000014</v>
      </c>
      <c r="G578" s="2">
        <v>3</v>
      </c>
      <c r="H578" s="2">
        <f t="shared" si="189"/>
        <v>0.30000000000000004</v>
      </c>
      <c r="I578" s="9">
        <f t="shared" si="190"/>
        <v>8.1000000000000014</v>
      </c>
      <c r="J578" s="168"/>
      <c r="K578" s="168"/>
      <c r="L578" s="168"/>
      <c r="M578" s="168"/>
    </row>
    <row r="579" spans="2:13" x14ac:dyDescent="0.25">
      <c r="B579" s="8" t="s">
        <v>68</v>
      </c>
      <c r="C579" s="2">
        <v>5</v>
      </c>
      <c r="D579" s="2">
        <f t="shared" si="187"/>
        <v>0.5</v>
      </c>
      <c r="E579" s="2">
        <v>620</v>
      </c>
      <c r="F579" s="2">
        <f t="shared" si="188"/>
        <v>310</v>
      </c>
      <c r="G579" s="2">
        <v>5</v>
      </c>
      <c r="H579" s="2">
        <f t="shared" si="189"/>
        <v>0.5</v>
      </c>
      <c r="I579" s="9">
        <f t="shared" si="190"/>
        <v>310</v>
      </c>
      <c r="J579" s="168"/>
      <c r="K579" s="168"/>
      <c r="L579" s="168"/>
      <c r="M579" s="168"/>
    </row>
    <row r="580" spans="2:13" x14ac:dyDescent="0.25">
      <c r="B580" s="8"/>
      <c r="C580" s="2"/>
      <c r="D580" s="2"/>
      <c r="E580" s="2"/>
      <c r="F580" s="2">
        <f>SUM(F573:F579)</f>
        <v>6639.1600000000017</v>
      </c>
      <c r="G580" s="2"/>
      <c r="H580" s="2"/>
      <c r="I580" s="9">
        <f>SUM(I573:I579)</f>
        <v>6639.1600000000017</v>
      </c>
      <c r="J580" s="168"/>
      <c r="K580" s="168"/>
      <c r="L580" s="168"/>
      <c r="M580" s="168"/>
    </row>
    <row r="581" spans="2:13" ht="15.75" thickBot="1" x14ac:dyDescent="0.3">
      <c r="B581" s="12"/>
      <c r="C581" s="13"/>
      <c r="D581" s="13"/>
      <c r="E581" s="13"/>
      <c r="F581" s="41">
        <f>F580/100</f>
        <v>66.391600000000011</v>
      </c>
      <c r="G581" s="32"/>
      <c r="H581" s="32"/>
      <c r="I581" s="53">
        <f>I580/100</f>
        <v>66.391600000000011</v>
      </c>
      <c r="J581" s="168"/>
      <c r="K581" s="168"/>
      <c r="L581" s="168"/>
      <c r="M581" s="168"/>
    </row>
    <row r="582" spans="2:13" ht="15.75" thickBot="1" x14ac:dyDescent="0.3">
      <c r="B582" s="5" t="s">
        <v>55</v>
      </c>
      <c r="C582" s="37">
        <v>50</v>
      </c>
      <c r="D582" s="6">
        <v>5</v>
      </c>
      <c r="E582" s="6">
        <v>62</v>
      </c>
      <c r="F582" s="37">
        <f>E582*D582/100</f>
        <v>3.1</v>
      </c>
      <c r="G582" s="37">
        <v>50</v>
      </c>
      <c r="H582" s="6">
        <v>5</v>
      </c>
      <c r="I582" s="38">
        <f>H582*E582/100</f>
        <v>3.1</v>
      </c>
      <c r="J582" s="168"/>
      <c r="K582" s="168"/>
      <c r="L582" s="168"/>
      <c r="M582" s="168"/>
    </row>
    <row r="583" spans="2:13" ht="15.75" thickBot="1" x14ac:dyDescent="0.3">
      <c r="B583" s="111" t="s">
        <v>50</v>
      </c>
      <c r="C583" s="65"/>
      <c r="D583" s="65"/>
      <c r="E583" s="65"/>
      <c r="F583" s="112">
        <f>F562+F568+F571+F581+F582</f>
        <v>109.4836</v>
      </c>
      <c r="G583" s="113"/>
      <c r="H583" s="113"/>
      <c r="I583" s="114">
        <f>I562+I568+I571+I581+I582</f>
        <v>120.6572</v>
      </c>
      <c r="J583" s="168"/>
      <c r="K583" s="168"/>
      <c r="L583" s="168"/>
      <c r="M583" s="168"/>
    </row>
    <row r="584" spans="2:13" ht="16.5" thickBot="1" x14ac:dyDescent="0.3">
      <c r="B584" s="17"/>
      <c r="C584" s="357" t="s">
        <v>181</v>
      </c>
      <c r="D584" s="357"/>
      <c r="E584" s="357"/>
      <c r="F584" s="357"/>
      <c r="G584" s="357"/>
      <c r="H584" s="18"/>
      <c r="I584" s="19"/>
      <c r="J584" s="168"/>
      <c r="K584" s="168"/>
      <c r="L584" s="168"/>
      <c r="M584" s="168"/>
    </row>
    <row r="585" spans="2:13" x14ac:dyDescent="0.25">
      <c r="B585" s="362" t="s">
        <v>16</v>
      </c>
      <c r="C585" s="363" t="s">
        <v>86</v>
      </c>
      <c r="D585" s="363"/>
      <c r="E585" s="363"/>
      <c r="F585" s="363"/>
      <c r="G585" s="363" t="s">
        <v>85</v>
      </c>
      <c r="H585" s="363"/>
      <c r="I585" s="364"/>
      <c r="J585" s="168"/>
      <c r="K585" s="168"/>
      <c r="L585" s="168"/>
      <c r="M585" s="168"/>
    </row>
    <row r="586" spans="2:13" ht="30.75" thickBot="1" x14ac:dyDescent="0.3">
      <c r="B586" s="359"/>
      <c r="C586" s="16" t="s">
        <v>73</v>
      </c>
      <c r="D586" s="44" t="s">
        <v>5</v>
      </c>
      <c r="E586" s="44" t="s">
        <v>6</v>
      </c>
      <c r="F586" s="44" t="s">
        <v>13</v>
      </c>
      <c r="G586" s="16" t="s">
        <v>73</v>
      </c>
      <c r="H586" s="44" t="s">
        <v>14</v>
      </c>
      <c r="I586" s="45" t="s">
        <v>13</v>
      </c>
      <c r="J586" s="168"/>
      <c r="K586" s="168"/>
      <c r="L586" s="168"/>
      <c r="M586" s="168"/>
    </row>
    <row r="587" spans="2:13" x14ac:dyDescent="0.25">
      <c r="B587" s="5" t="s">
        <v>33</v>
      </c>
      <c r="C587" s="37">
        <v>60</v>
      </c>
      <c r="D587" s="37"/>
      <c r="E587" s="37"/>
      <c r="F587" s="37"/>
      <c r="G587" s="37">
        <v>100</v>
      </c>
      <c r="H587" s="6"/>
      <c r="I587" s="7"/>
      <c r="J587" s="168"/>
      <c r="K587" s="168"/>
      <c r="L587" s="168"/>
      <c r="M587" s="168"/>
    </row>
    <row r="588" spans="2:13" x14ac:dyDescent="0.25">
      <c r="B588" s="8" t="s">
        <v>20</v>
      </c>
      <c r="C588" s="2">
        <v>98</v>
      </c>
      <c r="D588" s="2">
        <f>C588*0.1</f>
        <v>9.8000000000000007</v>
      </c>
      <c r="E588" s="2">
        <v>69</v>
      </c>
      <c r="F588" s="2">
        <f>E588*D588</f>
        <v>676.2</v>
      </c>
      <c r="G588" s="2">
        <v>163.80000000000001</v>
      </c>
      <c r="H588" s="2">
        <f>G588*0.1</f>
        <v>16.380000000000003</v>
      </c>
      <c r="I588" s="9">
        <f>H588*E588</f>
        <v>1130.2200000000003</v>
      </c>
      <c r="J588" s="168"/>
      <c r="K588" s="168"/>
      <c r="L588" s="168"/>
      <c r="M588" s="168"/>
    </row>
    <row r="589" spans="2:13" x14ac:dyDescent="0.25">
      <c r="B589" s="8" t="s">
        <v>25</v>
      </c>
      <c r="C589" s="2">
        <v>2.5</v>
      </c>
      <c r="D589" s="2">
        <f t="shared" ref="D589:D591" si="191">C589*0.1</f>
        <v>0.25</v>
      </c>
      <c r="E589" s="2">
        <v>49</v>
      </c>
      <c r="F589" s="2">
        <f t="shared" ref="F589:F591" si="192">E589*D589</f>
        <v>12.25</v>
      </c>
      <c r="G589" s="2">
        <v>2.5</v>
      </c>
      <c r="H589" s="2">
        <f t="shared" ref="H589:H591" si="193">G589*0.1</f>
        <v>0.25</v>
      </c>
      <c r="I589" s="9">
        <f t="shared" ref="I589:I591" si="194">H589*E589</f>
        <v>12.25</v>
      </c>
      <c r="J589" s="168"/>
      <c r="K589" s="168"/>
      <c r="L589" s="168"/>
      <c r="M589" s="168"/>
    </row>
    <row r="590" spans="2:13" x14ac:dyDescent="0.25">
      <c r="B590" s="8" t="s">
        <v>67</v>
      </c>
      <c r="C590" s="2">
        <v>3</v>
      </c>
      <c r="D590" s="2">
        <f t="shared" si="191"/>
        <v>0.30000000000000004</v>
      </c>
      <c r="E590" s="2">
        <v>138</v>
      </c>
      <c r="F590" s="2">
        <f t="shared" si="192"/>
        <v>41.400000000000006</v>
      </c>
      <c r="G590" s="2">
        <v>4</v>
      </c>
      <c r="H590" s="2">
        <f t="shared" si="193"/>
        <v>0.4</v>
      </c>
      <c r="I590" s="9">
        <f t="shared" si="194"/>
        <v>55.2</v>
      </c>
      <c r="J590" s="168"/>
      <c r="K590" s="168"/>
      <c r="L590" s="168"/>
      <c r="M590" s="168"/>
    </row>
    <row r="591" spans="2:13" x14ac:dyDescent="0.25">
      <c r="B591" s="8" t="s">
        <v>1</v>
      </c>
      <c r="C591" s="2">
        <v>2</v>
      </c>
      <c r="D591" s="2">
        <f t="shared" si="191"/>
        <v>0.2</v>
      </c>
      <c r="E591" s="2">
        <v>27</v>
      </c>
      <c r="F591" s="2">
        <f t="shared" si="192"/>
        <v>5.4</v>
      </c>
      <c r="G591" s="2">
        <v>2</v>
      </c>
      <c r="H591" s="2">
        <f t="shared" si="193"/>
        <v>0.2</v>
      </c>
      <c r="I591" s="9">
        <f t="shared" si="194"/>
        <v>5.4</v>
      </c>
      <c r="J591" s="168"/>
      <c r="K591" s="168"/>
      <c r="L591" s="168"/>
      <c r="M591" s="168"/>
    </row>
    <row r="592" spans="2:13" ht="15.75" thickBot="1" x14ac:dyDescent="0.3">
      <c r="B592" s="12"/>
      <c r="C592" s="13"/>
      <c r="D592" s="13"/>
      <c r="E592" s="13"/>
      <c r="F592" s="32">
        <f>SUM(F588:F591)</f>
        <v>735.25</v>
      </c>
      <c r="G592" s="13"/>
      <c r="H592" s="13"/>
      <c r="I592" s="33">
        <f>SUM(I588:I591)</f>
        <v>1203.0700000000004</v>
      </c>
      <c r="J592" s="168"/>
      <c r="K592" s="168"/>
      <c r="L592" s="168"/>
      <c r="M592" s="168"/>
    </row>
    <row r="593" spans="2:21" ht="15.75" thickBot="1" x14ac:dyDescent="0.3">
      <c r="B593" s="12"/>
      <c r="C593" s="13"/>
      <c r="D593" s="13"/>
      <c r="E593" s="13"/>
      <c r="F593" s="32">
        <f>F592/100</f>
        <v>7.3525</v>
      </c>
      <c r="G593" s="13"/>
      <c r="H593" s="13"/>
      <c r="I593" s="33">
        <f>I592/100</f>
        <v>12.030700000000003</v>
      </c>
      <c r="J593" s="168"/>
      <c r="K593" s="168"/>
      <c r="L593" s="168"/>
      <c r="M593" s="168"/>
    </row>
    <row r="594" spans="2:21" x14ac:dyDescent="0.25">
      <c r="B594" s="5" t="s">
        <v>187</v>
      </c>
      <c r="C594" s="37">
        <v>200</v>
      </c>
      <c r="D594" s="37"/>
      <c r="E594" s="37"/>
      <c r="F594" s="37"/>
      <c r="G594" s="37">
        <v>250</v>
      </c>
      <c r="H594" s="6"/>
      <c r="I594" s="7"/>
      <c r="N594" s="168"/>
    </row>
    <row r="595" spans="2:21" x14ac:dyDescent="0.25">
      <c r="B595" s="8" t="s">
        <v>24</v>
      </c>
      <c r="C595" s="2">
        <v>70</v>
      </c>
      <c r="D595" s="2">
        <f>C595*0.1</f>
        <v>7</v>
      </c>
      <c r="E595" s="2">
        <v>530</v>
      </c>
      <c r="F595" s="2">
        <f>E595*D595</f>
        <v>3710</v>
      </c>
      <c r="G595" s="2">
        <v>87</v>
      </c>
      <c r="H595" s="2">
        <v>8.6999999999999993</v>
      </c>
      <c r="I595" s="9">
        <f>H595*E595</f>
        <v>4611</v>
      </c>
      <c r="J595" s="168"/>
      <c r="K595" s="168"/>
      <c r="L595" s="168"/>
      <c r="M595" s="168"/>
      <c r="N595" s="168"/>
    </row>
    <row r="596" spans="2:21" x14ac:dyDescent="0.25">
      <c r="B596" s="8" t="s">
        <v>67</v>
      </c>
      <c r="C596" s="2">
        <v>6</v>
      </c>
      <c r="D596" s="2">
        <f t="shared" ref="D596:D600" si="195">C596*0.1</f>
        <v>0.60000000000000009</v>
      </c>
      <c r="E596" s="2">
        <v>138</v>
      </c>
      <c r="F596" s="2">
        <f t="shared" ref="F596:F600" si="196">E596*D596</f>
        <v>82.800000000000011</v>
      </c>
      <c r="G596" s="2">
        <v>8</v>
      </c>
      <c r="H596" s="2">
        <v>0.8</v>
      </c>
      <c r="I596" s="9">
        <f t="shared" ref="I596:I600" si="197">H596*E596</f>
        <v>110.4</v>
      </c>
      <c r="J596" s="168"/>
      <c r="K596" s="168"/>
      <c r="L596" s="168"/>
      <c r="M596" s="168"/>
      <c r="N596" s="168"/>
    </row>
    <row r="597" spans="2:21" x14ac:dyDescent="0.25">
      <c r="B597" s="8" t="s">
        <v>18</v>
      </c>
      <c r="C597" s="2">
        <v>214</v>
      </c>
      <c r="D597" s="2">
        <f t="shared" si="195"/>
        <v>21.400000000000002</v>
      </c>
      <c r="E597" s="2">
        <v>49</v>
      </c>
      <c r="F597" s="2">
        <f t="shared" si="196"/>
        <v>1048.6000000000001</v>
      </c>
      <c r="G597" s="2">
        <v>267.2</v>
      </c>
      <c r="H597" s="2">
        <v>26.72</v>
      </c>
      <c r="I597" s="9">
        <f t="shared" si="197"/>
        <v>1309.28</v>
      </c>
      <c r="J597" s="168"/>
      <c r="K597" s="168"/>
      <c r="L597" s="168"/>
      <c r="M597" s="168"/>
      <c r="N597" s="168"/>
    </row>
    <row r="598" spans="2:21" x14ac:dyDescent="0.25">
      <c r="B598" s="8" t="s">
        <v>25</v>
      </c>
      <c r="C598" s="2">
        <v>20</v>
      </c>
      <c r="D598" s="2">
        <f t="shared" si="195"/>
        <v>2</v>
      </c>
      <c r="E598" s="2">
        <v>49</v>
      </c>
      <c r="F598" s="2">
        <f t="shared" si="196"/>
        <v>98</v>
      </c>
      <c r="G598" s="2">
        <v>25</v>
      </c>
      <c r="H598" s="2">
        <v>2.5</v>
      </c>
      <c r="I598" s="9">
        <f t="shared" si="197"/>
        <v>122.5</v>
      </c>
      <c r="J598" s="168"/>
      <c r="K598" s="168"/>
      <c r="L598" s="168"/>
      <c r="M598" s="168"/>
      <c r="N598" s="168"/>
    </row>
    <row r="599" spans="2:21" x14ac:dyDescent="0.25">
      <c r="B599" s="8" t="s">
        <v>1</v>
      </c>
      <c r="C599" s="2">
        <v>1</v>
      </c>
      <c r="D599" s="2">
        <f t="shared" si="195"/>
        <v>0.1</v>
      </c>
      <c r="E599" s="2">
        <v>27</v>
      </c>
      <c r="F599" s="2">
        <f t="shared" si="196"/>
        <v>2.7</v>
      </c>
      <c r="G599" s="2">
        <v>3</v>
      </c>
      <c r="H599" s="2">
        <v>0.3</v>
      </c>
      <c r="I599" s="9">
        <f t="shared" si="197"/>
        <v>8.1</v>
      </c>
      <c r="J599" s="168"/>
      <c r="K599" s="168"/>
      <c r="L599" s="168"/>
      <c r="M599" s="168"/>
      <c r="N599" s="168"/>
    </row>
    <row r="600" spans="2:21" x14ac:dyDescent="0.25">
      <c r="B600" s="8" t="s">
        <v>71</v>
      </c>
      <c r="C600" s="2">
        <v>10</v>
      </c>
      <c r="D600" s="2">
        <f t="shared" si="195"/>
        <v>1</v>
      </c>
      <c r="E600" s="2">
        <v>132</v>
      </c>
      <c r="F600" s="2">
        <f t="shared" si="196"/>
        <v>132</v>
      </c>
      <c r="G600" s="2">
        <v>12</v>
      </c>
      <c r="H600" s="2">
        <v>1.2</v>
      </c>
      <c r="I600" s="9">
        <f t="shared" si="197"/>
        <v>158.4</v>
      </c>
      <c r="J600" s="168"/>
      <c r="K600" s="168"/>
      <c r="L600" s="168"/>
      <c r="M600" s="168"/>
      <c r="N600" s="168"/>
    </row>
    <row r="601" spans="2:21" x14ac:dyDescent="0.25">
      <c r="B601" s="8"/>
      <c r="C601" s="2"/>
      <c r="D601" s="2"/>
      <c r="E601" s="2"/>
      <c r="F601" s="2">
        <f>SUM(F595:F600)</f>
        <v>5074.1000000000004</v>
      </c>
      <c r="G601" s="2">
        <v>0</v>
      </c>
      <c r="H601" s="2"/>
      <c r="I601" s="9">
        <f>SUM(I595:I600)</f>
        <v>6319.6799999999994</v>
      </c>
      <c r="J601" s="168"/>
      <c r="K601" s="168"/>
      <c r="L601" s="168"/>
      <c r="M601" s="168"/>
      <c r="N601" s="168"/>
      <c r="O601" s="168"/>
      <c r="P601" s="168"/>
    </row>
    <row r="602" spans="2:21" x14ac:dyDescent="0.25">
      <c r="B602" s="14"/>
      <c r="C602" s="4"/>
      <c r="D602" s="4"/>
      <c r="E602" s="4"/>
      <c r="F602" s="4">
        <f>F601/100</f>
        <v>50.741000000000007</v>
      </c>
      <c r="G602" s="4"/>
      <c r="H602" s="4"/>
      <c r="I602" s="15">
        <f>I601/100</f>
        <v>63.196799999999996</v>
      </c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</row>
    <row r="603" spans="2:21" x14ac:dyDescent="0.25">
      <c r="B603" s="28" t="s">
        <v>55</v>
      </c>
      <c r="C603" s="35">
        <v>50</v>
      </c>
      <c r="D603" s="29">
        <v>5</v>
      </c>
      <c r="E603" s="29">
        <v>62</v>
      </c>
      <c r="F603" s="35">
        <f>E603*D603/100</f>
        <v>3.1</v>
      </c>
      <c r="G603" s="35">
        <v>50</v>
      </c>
      <c r="H603" s="29">
        <v>5</v>
      </c>
      <c r="I603" s="36">
        <f>H603*E603/100</f>
        <v>3.1</v>
      </c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</row>
    <row r="604" spans="2:21" ht="15.75" thickBot="1" x14ac:dyDescent="0.3">
      <c r="B604" s="23" t="s">
        <v>56</v>
      </c>
      <c r="C604" s="4"/>
      <c r="D604" s="4"/>
      <c r="E604" s="4">
        <v>117</v>
      </c>
      <c r="F604" s="35">
        <f>E604*D604/100</f>
        <v>0</v>
      </c>
      <c r="G604" s="22">
        <v>20</v>
      </c>
      <c r="H604" s="4">
        <v>2</v>
      </c>
      <c r="I604" s="36">
        <f>H604*E604/100</f>
        <v>2.34</v>
      </c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</row>
    <row r="605" spans="2:21" x14ac:dyDescent="0.25">
      <c r="B605" s="47" t="s">
        <v>119</v>
      </c>
      <c r="C605" s="37">
        <v>200</v>
      </c>
      <c r="D605" s="37"/>
      <c r="E605" s="37"/>
      <c r="F605" s="37"/>
      <c r="G605" s="37">
        <v>200</v>
      </c>
      <c r="H605" s="6"/>
      <c r="I605" s="7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</row>
    <row r="606" spans="2:21" x14ac:dyDescent="0.25">
      <c r="B606" s="8" t="s">
        <v>140</v>
      </c>
      <c r="C606" s="2">
        <v>20</v>
      </c>
      <c r="D606" s="2">
        <v>2</v>
      </c>
      <c r="E606" s="2">
        <v>195</v>
      </c>
      <c r="F606" s="2">
        <f>E606*D606</f>
        <v>390</v>
      </c>
      <c r="G606" s="2">
        <v>20</v>
      </c>
      <c r="H606" s="2">
        <v>2</v>
      </c>
      <c r="I606" s="9">
        <f>H606*E606</f>
        <v>390</v>
      </c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</row>
    <row r="607" spans="2:21" x14ac:dyDescent="0.25">
      <c r="B607" s="8" t="s">
        <v>2</v>
      </c>
      <c r="C607" s="2">
        <v>15</v>
      </c>
      <c r="D607" s="2">
        <f>C607*0.1</f>
        <v>1.5</v>
      </c>
      <c r="E607" s="2">
        <v>85.8</v>
      </c>
      <c r="F607" s="2">
        <f>E607*D607</f>
        <v>128.69999999999999</v>
      </c>
      <c r="G607" s="2">
        <v>15</v>
      </c>
      <c r="H607" s="2">
        <f>G607*0.1</f>
        <v>1.5</v>
      </c>
      <c r="I607" s="9">
        <f>H607*E607</f>
        <v>128.69999999999999</v>
      </c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</row>
    <row r="608" spans="2:21" ht="15.75" thickBot="1" x14ac:dyDescent="0.3">
      <c r="B608" s="12"/>
      <c r="C608" s="13"/>
      <c r="D608" s="13"/>
      <c r="E608" s="13"/>
      <c r="F608" s="32">
        <f>SUM(F606:F607)</f>
        <v>518.70000000000005</v>
      </c>
      <c r="G608" s="13"/>
      <c r="H608" s="13"/>
      <c r="I608" s="33">
        <f>SUM(I606:I607)</f>
        <v>518.70000000000005</v>
      </c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</row>
    <row r="609" spans="2:21" x14ac:dyDescent="0.25">
      <c r="B609" s="115"/>
      <c r="C609" s="74"/>
      <c r="D609" s="74"/>
      <c r="E609" s="74"/>
      <c r="F609" s="75">
        <f>F608/100</f>
        <v>5.1870000000000003</v>
      </c>
      <c r="G609" s="74"/>
      <c r="H609" s="74"/>
      <c r="I609" s="116">
        <f>I608/100</f>
        <v>5.1870000000000003</v>
      </c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</row>
    <row r="610" spans="2:21" ht="15.75" thickBot="1" x14ac:dyDescent="0.3">
      <c r="B610" s="3" t="s">
        <v>50</v>
      </c>
      <c r="C610" s="2"/>
      <c r="D610" s="2"/>
      <c r="E610" s="2"/>
      <c r="F610" s="70">
        <f>F593+F602+F603+F604+F609</f>
        <v>66.380500000000012</v>
      </c>
      <c r="G610" s="3"/>
      <c r="H610" s="3"/>
      <c r="I610" s="70">
        <f>I593+I602+I603+I604+I609</f>
        <v>85.854499999999987</v>
      </c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</row>
    <row r="611" spans="2:21" ht="16.5" thickBot="1" x14ac:dyDescent="0.3">
      <c r="B611" s="367" t="s">
        <v>182</v>
      </c>
      <c r="C611" s="368"/>
      <c r="D611" s="368"/>
      <c r="E611" s="368"/>
      <c r="F611" s="368"/>
      <c r="G611" s="368"/>
      <c r="H611" s="368"/>
      <c r="I611" s="369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</row>
    <row r="612" spans="2:21" x14ac:dyDescent="0.25">
      <c r="B612" s="362" t="s">
        <v>16</v>
      </c>
      <c r="C612" s="363" t="s">
        <v>86</v>
      </c>
      <c r="D612" s="363"/>
      <c r="E612" s="363"/>
      <c r="F612" s="363"/>
      <c r="G612" s="363" t="s">
        <v>85</v>
      </c>
      <c r="H612" s="363"/>
      <c r="I612" s="364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</row>
    <row r="613" spans="2:21" ht="30.75" thickBot="1" x14ac:dyDescent="0.3">
      <c r="B613" s="359"/>
      <c r="C613" s="16" t="s">
        <v>73</v>
      </c>
      <c r="D613" s="44" t="s">
        <v>5</v>
      </c>
      <c r="E613" s="44" t="s">
        <v>6</v>
      </c>
      <c r="F613" s="44" t="s">
        <v>13</v>
      </c>
      <c r="G613" s="16" t="s">
        <v>73</v>
      </c>
      <c r="H613" s="44" t="s">
        <v>14</v>
      </c>
      <c r="I613" s="45" t="s">
        <v>13</v>
      </c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</row>
    <row r="614" spans="2:21" x14ac:dyDescent="0.25">
      <c r="B614" s="5" t="s">
        <v>221</v>
      </c>
      <c r="C614" s="37">
        <v>60</v>
      </c>
      <c r="D614" s="37"/>
      <c r="E614" s="37"/>
      <c r="F614" s="37"/>
      <c r="G614" s="37">
        <v>100</v>
      </c>
      <c r="H614" s="6"/>
      <c r="I614" s="7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</row>
    <row r="615" spans="2:21" x14ac:dyDescent="0.25">
      <c r="B615" s="8" t="s">
        <v>222</v>
      </c>
      <c r="C615" s="2">
        <v>12.5</v>
      </c>
      <c r="D615" s="2">
        <f>C615*0.1</f>
        <v>1.25</v>
      </c>
      <c r="E615" s="2">
        <v>198</v>
      </c>
      <c r="F615" s="2">
        <f>E615*D615</f>
        <v>247.5</v>
      </c>
      <c r="G615" s="2">
        <v>20.8</v>
      </c>
      <c r="H615" s="2">
        <f>G615*0.1</f>
        <v>2.08</v>
      </c>
      <c r="I615" s="9">
        <f>H615*E615</f>
        <v>411.84000000000003</v>
      </c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</row>
    <row r="616" spans="2:21" x14ac:dyDescent="0.25">
      <c r="B616" s="8" t="s">
        <v>25</v>
      </c>
      <c r="C616" s="2">
        <v>10</v>
      </c>
      <c r="D616" s="2">
        <f t="shared" ref="D616:D618" si="198">C616*0.1</f>
        <v>1</v>
      </c>
      <c r="E616" s="2">
        <v>49</v>
      </c>
      <c r="F616" s="2">
        <f t="shared" ref="F616:F618" si="199">E616*D616</f>
        <v>49</v>
      </c>
      <c r="G616" s="2">
        <v>17</v>
      </c>
      <c r="H616" s="2">
        <f t="shared" ref="H616:H618" si="200">G616*0.1</f>
        <v>1.7000000000000002</v>
      </c>
      <c r="I616" s="9">
        <f t="shared" ref="I616:I618" si="201">H616*E616</f>
        <v>83.300000000000011</v>
      </c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</row>
    <row r="617" spans="2:21" x14ac:dyDescent="0.25">
      <c r="B617" s="8" t="s">
        <v>21</v>
      </c>
      <c r="C617" s="2">
        <v>2</v>
      </c>
      <c r="D617" s="2">
        <f t="shared" si="198"/>
        <v>0.2</v>
      </c>
      <c r="E617" s="2">
        <v>138</v>
      </c>
      <c r="F617" s="2">
        <f t="shared" si="199"/>
        <v>27.6</v>
      </c>
      <c r="G617" s="2">
        <v>3</v>
      </c>
      <c r="H617" s="2">
        <f t="shared" si="200"/>
        <v>0.30000000000000004</v>
      </c>
      <c r="I617" s="9">
        <f t="shared" si="201"/>
        <v>41.400000000000006</v>
      </c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</row>
    <row r="618" spans="2:21" x14ac:dyDescent="0.25">
      <c r="B618" s="8" t="s">
        <v>223</v>
      </c>
      <c r="C618" s="2">
        <v>38</v>
      </c>
      <c r="D618" s="2">
        <f t="shared" si="198"/>
        <v>3.8000000000000003</v>
      </c>
      <c r="E618" s="2">
        <v>315</v>
      </c>
      <c r="F618" s="2">
        <f t="shared" si="199"/>
        <v>1197</v>
      </c>
      <c r="G618" s="2">
        <v>63</v>
      </c>
      <c r="H618" s="2">
        <f t="shared" si="200"/>
        <v>6.3000000000000007</v>
      </c>
      <c r="I618" s="9">
        <f t="shared" si="201"/>
        <v>1984.5000000000002</v>
      </c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</row>
    <row r="619" spans="2:21" ht="15.75" thickBot="1" x14ac:dyDescent="0.3">
      <c r="B619" s="12"/>
      <c r="C619" s="13"/>
      <c r="D619" s="13"/>
      <c r="E619" s="13"/>
      <c r="F619" s="32">
        <f>SUM(F615:F618)</f>
        <v>1521.1</v>
      </c>
      <c r="G619" s="13"/>
      <c r="H619" s="13"/>
      <c r="I619" s="33">
        <f>SUM(I615:I618)</f>
        <v>2521.0400000000004</v>
      </c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</row>
    <row r="620" spans="2:21" ht="15.75" thickBot="1" x14ac:dyDescent="0.3">
      <c r="B620" s="12"/>
      <c r="C620" s="13"/>
      <c r="D620" s="13"/>
      <c r="E620" s="13"/>
      <c r="F620" s="32">
        <f>F619/100</f>
        <v>15.210999999999999</v>
      </c>
      <c r="G620" s="13"/>
      <c r="H620" s="13"/>
      <c r="I620" s="33">
        <f>I619/100</f>
        <v>25.210400000000003</v>
      </c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</row>
    <row r="621" spans="2:21" x14ac:dyDescent="0.25">
      <c r="B621" s="47" t="s">
        <v>78</v>
      </c>
      <c r="C621" s="37">
        <v>150</v>
      </c>
      <c r="D621" s="37"/>
      <c r="E621" s="37"/>
      <c r="F621" s="37"/>
      <c r="G621" s="37">
        <v>180</v>
      </c>
      <c r="H621" s="6"/>
      <c r="I621" s="7"/>
      <c r="J621" s="168"/>
      <c r="K621" s="168"/>
      <c r="L621" s="168"/>
      <c r="M621" s="168"/>
      <c r="Q621" s="168"/>
      <c r="R621" s="168"/>
      <c r="S621" s="168"/>
      <c r="T621" s="168"/>
      <c r="U621" s="168"/>
    </row>
    <row r="622" spans="2:21" x14ac:dyDescent="0.25">
      <c r="B622" s="8" t="s">
        <v>18</v>
      </c>
      <c r="C622" s="2">
        <v>214</v>
      </c>
      <c r="D622" s="2">
        <f>C622*0.1</f>
        <v>21.400000000000002</v>
      </c>
      <c r="E622" s="2">
        <v>49</v>
      </c>
      <c r="F622" s="2">
        <f>E622*D622</f>
        <v>1048.6000000000001</v>
      </c>
      <c r="G622" s="2">
        <v>257</v>
      </c>
      <c r="H622" s="2">
        <f>G622*0.1</f>
        <v>25.700000000000003</v>
      </c>
      <c r="I622" s="9">
        <f>H622*E622</f>
        <v>1259.3000000000002</v>
      </c>
      <c r="J622" s="168"/>
      <c r="K622" s="168"/>
      <c r="L622" s="168"/>
      <c r="M622" s="168"/>
    </row>
    <row r="623" spans="2:21" x14ac:dyDescent="0.25">
      <c r="B623" s="8" t="s">
        <v>1</v>
      </c>
      <c r="C623" s="2">
        <v>3</v>
      </c>
      <c r="D623" s="2">
        <f t="shared" ref="D623:D625" si="202">C623*0.1</f>
        <v>0.30000000000000004</v>
      </c>
      <c r="E623" s="2">
        <v>27</v>
      </c>
      <c r="F623" s="2">
        <f t="shared" ref="F623:F625" si="203">E623*D623</f>
        <v>8.1000000000000014</v>
      </c>
      <c r="G623" s="2">
        <v>3</v>
      </c>
      <c r="H623" s="2">
        <f t="shared" ref="H623:H625" si="204">G623*0.1</f>
        <v>0.30000000000000004</v>
      </c>
      <c r="I623" s="9">
        <f t="shared" ref="I623:I625" si="205">H623*E623</f>
        <v>8.1000000000000014</v>
      </c>
      <c r="J623" s="168"/>
      <c r="K623" s="168"/>
      <c r="L623" s="168"/>
      <c r="M623" s="168"/>
    </row>
    <row r="624" spans="2:21" x14ac:dyDescent="0.25">
      <c r="B624" s="8" t="s">
        <v>68</v>
      </c>
      <c r="C624" s="2">
        <v>5.3</v>
      </c>
      <c r="D624" s="2">
        <f t="shared" si="202"/>
        <v>0.53</v>
      </c>
      <c r="E624" s="2">
        <v>620</v>
      </c>
      <c r="F624" s="2">
        <f t="shared" si="203"/>
        <v>328.6</v>
      </c>
      <c r="G624" s="2">
        <v>6.4</v>
      </c>
      <c r="H624" s="2">
        <f t="shared" si="204"/>
        <v>0.64000000000000012</v>
      </c>
      <c r="I624" s="9">
        <f t="shared" si="205"/>
        <v>396.80000000000007</v>
      </c>
      <c r="J624" s="168"/>
      <c r="K624" s="168"/>
      <c r="L624" s="168"/>
      <c r="M624" s="168"/>
    </row>
    <row r="625" spans="2:13" x14ac:dyDescent="0.25">
      <c r="B625" s="8" t="s">
        <v>77</v>
      </c>
      <c r="C625" s="2">
        <v>23.7</v>
      </c>
      <c r="D625" s="2">
        <f t="shared" si="202"/>
        <v>2.37</v>
      </c>
      <c r="E625" s="2">
        <v>74</v>
      </c>
      <c r="F625" s="2">
        <f t="shared" si="203"/>
        <v>175.38</v>
      </c>
      <c r="G625" s="2">
        <v>28.4</v>
      </c>
      <c r="H625" s="2">
        <f t="shared" si="204"/>
        <v>2.84</v>
      </c>
      <c r="I625" s="9">
        <f t="shared" si="205"/>
        <v>210.16</v>
      </c>
      <c r="J625" s="168"/>
      <c r="K625" s="168"/>
      <c r="L625" s="168"/>
      <c r="M625" s="168"/>
    </row>
    <row r="626" spans="2:13" x14ac:dyDescent="0.25">
      <c r="B626" s="8"/>
      <c r="C626" s="2"/>
      <c r="D626" s="2"/>
      <c r="E626" s="2"/>
      <c r="F626" s="2">
        <f>SUM(F622:F625)</f>
        <v>1560.6800000000003</v>
      </c>
      <c r="G626" s="2"/>
      <c r="H626" s="2"/>
      <c r="I626" s="9">
        <f>SUM(I622:I625)</f>
        <v>1874.3600000000004</v>
      </c>
      <c r="J626" s="168"/>
      <c r="K626" s="168"/>
      <c r="L626" s="168"/>
      <c r="M626" s="168"/>
    </row>
    <row r="627" spans="2:13" ht="15.75" thickBot="1" x14ac:dyDescent="0.3">
      <c r="B627" s="12"/>
      <c r="C627" s="13"/>
      <c r="D627" s="13"/>
      <c r="E627" s="13"/>
      <c r="F627" s="41">
        <f>F626/100</f>
        <v>15.606800000000003</v>
      </c>
      <c r="G627" s="13"/>
      <c r="H627" s="13"/>
      <c r="I627" s="53">
        <f>I626/100</f>
        <v>18.743600000000004</v>
      </c>
      <c r="J627" s="168"/>
      <c r="K627" s="168"/>
      <c r="L627" s="168"/>
      <c r="M627" s="168"/>
    </row>
    <row r="628" spans="2:13" x14ac:dyDescent="0.25">
      <c r="B628" s="87" t="s">
        <v>65</v>
      </c>
      <c r="C628" s="35">
        <v>200</v>
      </c>
      <c r="D628" s="35"/>
      <c r="E628" s="35"/>
      <c r="F628" s="35"/>
      <c r="G628" s="35">
        <v>200</v>
      </c>
      <c r="H628" s="29"/>
      <c r="I628" s="61"/>
      <c r="J628" s="168"/>
      <c r="K628" s="168"/>
      <c r="L628" s="168"/>
      <c r="M628" s="168"/>
    </row>
    <row r="629" spans="2:13" x14ac:dyDescent="0.25">
      <c r="B629" s="87" t="s">
        <v>28</v>
      </c>
      <c r="C629" s="35">
        <v>16</v>
      </c>
      <c r="D629" s="35">
        <v>1.6</v>
      </c>
      <c r="E629" s="35">
        <v>179</v>
      </c>
      <c r="F629" s="35">
        <f>E629*D629</f>
        <v>286.40000000000003</v>
      </c>
      <c r="G629" s="35">
        <v>16</v>
      </c>
      <c r="H629" s="29">
        <v>1.6</v>
      </c>
      <c r="I629" s="61">
        <f>H629*E629</f>
        <v>286.40000000000003</v>
      </c>
      <c r="J629" s="168"/>
      <c r="K629" s="168"/>
      <c r="L629" s="168"/>
      <c r="M629" s="168"/>
    </row>
    <row r="630" spans="2:13" x14ac:dyDescent="0.25">
      <c r="B630" s="87" t="s">
        <v>2</v>
      </c>
      <c r="C630" s="35">
        <v>24</v>
      </c>
      <c r="D630" s="35">
        <v>2.4</v>
      </c>
      <c r="E630" s="35">
        <v>85.8</v>
      </c>
      <c r="F630" s="35">
        <f>E630*D630</f>
        <v>205.92</v>
      </c>
      <c r="G630" s="35">
        <v>24</v>
      </c>
      <c r="H630" s="29">
        <v>2.4</v>
      </c>
      <c r="I630" s="61">
        <f>H630*E630</f>
        <v>205.92</v>
      </c>
      <c r="J630" s="168"/>
      <c r="K630" s="168"/>
      <c r="L630" s="168"/>
      <c r="M630" s="168"/>
    </row>
    <row r="631" spans="2:13" x14ac:dyDescent="0.25">
      <c r="B631" s="87"/>
      <c r="C631" s="35"/>
      <c r="D631" s="35"/>
      <c r="E631" s="35"/>
      <c r="F631" s="35">
        <f>SUM(F629:F630)</f>
        <v>492.32000000000005</v>
      </c>
      <c r="G631" s="35"/>
      <c r="H631" s="29"/>
      <c r="I631" s="61">
        <f>SUM(I629:I630)</f>
        <v>492.32000000000005</v>
      </c>
      <c r="J631" s="168"/>
      <c r="K631" s="168"/>
      <c r="L631" s="168"/>
      <c r="M631" s="168"/>
    </row>
    <row r="632" spans="2:13" ht="15.75" thickBot="1" x14ac:dyDescent="0.3">
      <c r="B632" s="8"/>
      <c r="C632" s="2"/>
      <c r="D632" s="2"/>
      <c r="E632" s="2"/>
      <c r="F632" s="2">
        <f>F631/100</f>
        <v>4.9232000000000005</v>
      </c>
      <c r="G632" s="2"/>
      <c r="H632" s="2"/>
      <c r="I632" s="9">
        <f>I631/100</f>
        <v>4.9232000000000005</v>
      </c>
      <c r="J632" s="168"/>
      <c r="K632" s="168"/>
      <c r="L632" s="168"/>
      <c r="M632" s="168"/>
    </row>
    <row r="633" spans="2:13" x14ac:dyDescent="0.25">
      <c r="B633" s="47" t="s">
        <v>224</v>
      </c>
      <c r="C633" s="54" t="s">
        <v>35</v>
      </c>
      <c r="D633" s="54"/>
      <c r="E633" s="54"/>
      <c r="F633" s="54"/>
      <c r="G633" s="54" t="s">
        <v>35</v>
      </c>
      <c r="H633" s="6"/>
      <c r="I633" s="7"/>
      <c r="J633" s="168"/>
      <c r="K633" s="168"/>
      <c r="L633" s="168"/>
      <c r="M633" s="168"/>
    </row>
    <row r="634" spans="2:13" x14ac:dyDescent="0.25">
      <c r="B634" s="8" t="s">
        <v>138</v>
      </c>
      <c r="C634" s="2">
        <v>185.4</v>
      </c>
      <c r="D634" s="2">
        <f>C634*0.1</f>
        <v>18.540000000000003</v>
      </c>
      <c r="E634" s="2">
        <v>250</v>
      </c>
      <c r="F634" s="2">
        <f>E634*D634</f>
        <v>4635.0000000000009</v>
      </c>
      <c r="G634" s="2">
        <v>185.4</v>
      </c>
      <c r="H634" s="2">
        <f>G634*0.1</f>
        <v>18.540000000000003</v>
      </c>
      <c r="I634" s="9">
        <f>H634*E634</f>
        <v>4635.0000000000009</v>
      </c>
      <c r="J634" s="168"/>
      <c r="K634" s="168"/>
      <c r="L634" s="168"/>
      <c r="M634" s="168"/>
    </row>
    <row r="635" spans="2:13" x14ac:dyDescent="0.25">
      <c r="B635" s="14" t="s">
        <v>68</v>
      </c>
      <c r="C635" s="4">
        <v>5</v>
      </c>
      <c r="D635" s="2">
        <f t="shared" ref="D635:D636" si="206">C635*0.1</f>
        <v>0.5</v>
      </c>
      <c r="E635" s="4">
        <v>620</v>
      </c>
      <c r="F635" s="2">
        <f t="shared" ref="F635:F636" si="207">E635*D635</f>
        <v>310</v>
      </c>
      <c r="G635" s="4">
        <v>5</v>
      </c>
      <c r="H635" s="2">
        <f t="shared" ref="H635:H636" si="208">G635*0.1</f>
        <v>0.5</v>
      </c>
      <c r="I635" s="9">
        <f t="shared" ref="I635:I636" si="209">H635*E635</f>
        <v>310</v>
      </c>
      <c r="J635" s="168"/>
      <c r="K635" s="168"/>
      <c r="L635" s="168"/>
      <c r="M635" s="168"/>
    </row>
    <row r="636" spans="2:13" x14ac:dyDescent="0.25">
      <c r="B636" s="14" t="s">
        <v>1</v>
      </c>
      <c r="C636" s="4">
        <v>1</v>
      </c>
      <c r="D636" s="2">
        <f t="shared" si="206"/>
        <v>0.1</v>
      </c>
      <c r="E636" s="4">
        <v>27</v>
      </c>
      <c r="F636" s="2">
        <f t="shared" si="207"/>
        <v>2.7</v>
      </c>
      <c r="G636" s="4">
        <v>1</v>
      </c>
      <c r="H636" s="2">
        <f t="shared" si="208"/>
        <v>0.1</v>
      </c>
      <c r="I636" s="9">
        <f t="shared" si="209"/>
        <v>2.7</v>
      </c>
      <c r="J636" s="168"/>
      <c r="K636" s="168"/>
      <c r="L636" s="168"/>
      <c r="M636" s="168"/>
    </row>
    <row r="637" spans="2:13" x14ac:dyDescent="0.25">
      <c r="B637" s="2"/>
      <c r="C637" s="2"/>
      <c r="D637" s="2"/>
      <c r="E637" s="2"/>
      <c r="F637" s="66">
        <f>SUM(F634:F636)</f>
        <v>4947.7000000000007</v>
      </c>
      <c r="G637" s="2"/>
      <c r="H637" s="2"/>
      <c r="I637" s="88">
        <f>SUM(I634:I636)</f>
        <v>4947.7000000000007</v>
      </c>
      <c r="J637" s="168"/>
      <c r="K637" s="168"/>
      <c r="L637" s="168"/>
      <c r="M637" s="168"/>
    </row>
    <row r="638" spans="2:13" ht="15.75" thickBot="1" x14ac:dyDescent="0.3">
      <c r="B638" s="3" t="s">
        <v>50</v>
      </c>
      <c r="C638" s="2"/>
      <c r="D638" s="2"/>
      <c r="E638" s="2"/>
      <c r="F638" s="3">
        <f>F637/100</f>
        <v>49.477000000000004</v>
      </c>
      <c r="G638" s="2"/>
      <c r="H638" s="2"/>
      <c r="I638" s="70">
        <f>I637/100</f>
        <v>49.477000000000004</v>
      </c>
      <c r="J638" s="168"/>
      <c r="K638" s="168"/>
      <c r="L638" s="168"/>
      <c r="M638" s="168"/>
    </row>
    <row r="639" spans="2:13" ht="15.75" thickBot="1" x14ac:dyDescent="0.3">
      <c r="B639" s="5" t="s">
        <v>55</v>
      </c>
      <c r="C639" s="37">
        <v>50</v>
      </c>
      <c r="D639" s="6">
        <v>5</v>
      </c>
      <c r="E639" s="6">
        <v>62</v>
      </c>
      <c r="F639" s="37">
        <f>E639*D639/100</f>
        <v>3.1</v>
      </c>
      <c r="G639" s="37">
        <v>50</v>
      </c>
      <c r="H639" s="6">
        <v>5</v>
      </c>
      <c r="I639" s="38">
        <f>H639*E639/100</f>
        <v>3.1</v>
      </c>
      <c r="J639" s="168"/>
      <c r="K639" s="168"/>
      <c r="L639" s="168"/>
      <c r="M639" s="168"/>
    </row>
    <row r="640" spans="2:13" ht="15.75" thickBot="1" x14ac:dyDescent="0.3">
      <c r="B640" s="23" t="s">
        <v>56</v>
      </c>
      <c r="C640" s="4"/>
      <c r="D640" s="4"/>
      <c r="E640" s="4">
        <v>117</v>
      </c>
      <c r="F640" s="84">
        <f>E640*D640/100</f>
        <v>0</v>
      </c>
      <c r="G640" s="22">
        <v>30</v>
      </c>
      <c r="H640" s="4">
        <f>G640*0.1</f>
        <v>3</v>
      </c>
      <c r="I640" s="38">
        <f>H640*E640/100</f>
        <v>3.51</v>
      </c>
      <c r="J640" s="168"/>
      <c r="K640" s="168"/>
      <c r="L640" s="168"/>
      <c r="M640" s="168"/>
    </row>
    <row r="641" spans="2:13" ht="15.75" thickBot="1" x14ac:dyDescent="0.3">
      <c r="B641" s="111" t="s">
        <v>50</v>
      </c>
      <c r="C641" s="65"/>
      <c r="D641" s="65"/>
      <c r="E641" s="65"/>
      <c r="F641" s="112">
        <f>F620+F627+F632+F638+F639+F640</f>
        <v>88.317999999999998</v>
      </c>
      <c r="G641" s="113"/>
      <c r="H641" s="113"/>
      <c r="I641" s="114">
        <f>I620+I627+I632+I638+I639+I640</f>
        <v>104.96420000000002</v>
      </c>
      <c r="J641" s="168"/>
      <c r="K641" s="168"/>
      <c r="L641" s="168"/>
      <c r="M641" s="168"/>
    </row>
    <row r="642" spans="2:13" ht="15.75" x14ac:dyDescent="0.25">
      <c r="B642" s="370" t="s">
        <v>186</v>
      </c>
      <c r="C642" s="371"/>
      <c r="D642" s="371"/>
      <c r="E642" s="371"/>
      <c r="F642" s="371"/>
      <c r="G642" s="371"/>
      <c r="H642" s="371"/>
      <c r="I642" s="372"/>
      <c r="J642" s="168"/>
      <c r="K642" s="168"/>
      <c r="L642" s="168"/>
      <c r="M642" s="168"/>
    </row>
    <row r="643" spans="2:13" x14ac:dyDescent="0.25">
      <c r="B643" s="358" t="s">
        <v>16</v>
      </c>
      <c r="C643" s="360" t="s">
        <v>86</v>
      </c>
      <c r="D643" s="360"/>
      <c r="E643" s="360"/>
      <c r="F643" s="360"/>
      <c r="G643" s="360" t="s">
        <v>85</v>
      </c>
      <c r="H643" s="360"/>
      <c r="I643" s="361"/>
      <c r="J643" s="168"/>
      <c r="K643" s="168"/>
      <c r="L643" s="168"/>
      <c r="M643" s="168"/>
    </row>
    <row r="644" spans="2:13" ht="30.75" thickBot="1" x14ac:dyDescent="0.3">
      <c r="B644" s="359"/>
      <c r="C644" s="16" t="s">
        <v>73</v>
      </c>
      <c r="D644" s="44" t="s">
        <v>5</v>
      </c>
      <c r="E644" s="44" t="s">
        <v>6</v>
      </c>
      <c r="F644" s="44" t="s">
        <v>13</v>
      </c>
      <c r="G644" s="16" t="s">
        <v>73</v>
      </c>
      <c r="H644" s="44" t="s">
        <v>14</v>
      </c>
      <c r="I644" s="45" t="s">
        <v>13</v>
      </c>
      <c r="J644" s="168"/>
      <c r="K644" s="168"/>
      <c r="L644" s="168"/>
      <c r="M644" s="168"/>
    </row>
    <row r="645" spans="2:13" x14ac:dyDescent="0.25">
      <c r="B645" s="46" t="s">
        <v>105</v>
      </c>
      <c r="C645" s="37">
        <v>60</v>
      </c>
      <c r="D645" s="37"/>
      <c r="E645" s="37"/>
      <c r="F645" s="37"/>
      <c r="G645" s="37">
        <v>100</v>
      </c>
      <c r="H645" s="6"/>
      <c r="I645" s="180"/>
      <c r="J645" s="168"/>
      <c r="K645" s="168"/>
      <c r="L645" s="168"/>
      <c r="M645" s="168"/>
    </row>
    <row r="646" spans="2:13" x14ac:dyDescent="0.25">
      <c r="B646" s="8" t="s">
        <v>106</v>
      </c>
      <c r="C646" s="2">
        <v>29</v>
      </c>
      <c r="D646" s="2">
        <f>C646*0.1</f>
        <v>2.9000000000000004</v>
      </c>
      <c r="E646" s="2">
        <v>170</v>
      </c>
      <c r="F646" s="2">
        <f>E646*D646</f>
        <v>493.00000000000006</v>
      </c>
      <c r="G646" s="2">
        <v>48.2</v>
      </c>
      <c r="H646" s="2">
        <f>G646*0.1</f>
        <v>4.82</v>
      </c>
      <c r="I646" s="181">
        <f>H646*E646</f>
        <v>819.40000000000009</v>
      </c>
      <c r="J646" s="168"/>
      <c r="K646" s="168"/>
      <c r="L646" s="168"/>
      <c r="M646" s="168"/>
    </row>
    <row r="647" spans="2:13" x14ac:dyDescent="0.25">
      <c r="B647" s="8" t="s">
        <v>107</v>
      </c>
      <c r="C647" s="2">
        <v>22.5</v>
      </c>
      <c r="D647" s="2">
        <f t="shared" ref="D647:D650" si="210">C647*0.1</f>
        <v>2.25</v>
      </c>
      <c r="E647" s="2">
        <v>170</v>
      </c>
      <c r="F647" s="2">
        <f t="shared" ref="F647:F650" si="211">E647*D647</f>
        <v>382.5</v>
      </c>
      <c r="G647" s="2">
        <v>37.5</v>
      </c>
      <c r="H647" s="2">
        <f t="shared" ref="H647:H650" si="212">G647*0.1</f>
        <v>3.75</v>
      </c>
      <c r="I647" s="181">
        <f>H647*E647</f>
        <v>637.5</v>
      </c>
      <c r="J647" s="168"/>
      <c r="K647" s="168"/>
      <c r="L647" s="168"/>
      <c r="M647" s="168"/>
    </row>
    <row r="648" spans="2:13" x14ac:dyDescent="0.25">
      <c r="B648" s="8" t="s">
        <v>67</v>
      </c>
      <c r="C648" s="2">
        <v>2</v>
      </c>
      <c r="D648" s="2">
        <f t="shared" si="210"/>
        <v>0.2</v>
      </c>
      <c r="E648" s="2">
        <v>138</v>
      </c>
      <c r="F648" s="2">
        <f t="shared" si="211"/>
        <v>27.6</v>
      </c>
      <c r="G648" s="2">
        <v>4</v>
      </c>
      <c r="H648" s="2">
        <f t="shared" si="212"/>
        <v>0.4</v>
      </c>
      <c r="I648" s="181">
        <f t="shared" ref="I648:I650" si="213">H648*E648</f>
        <v>55.2</v>
      </c>
      <c r="J648" s="168"/>
      <c r="K648" s="168"/>
      <c r="L648" s="168"/>
      <c r="M648" s="168"/>
    </row>
    <row r="649" spans="2:13" x14ac:dyDescent="0.25">
      <c r="B649" s="8" t="s">
        <v>25</v>
      </c>
      <c r="C649" s="2">
        <v>7.1</v>
      </c>
      <c r="D649" s="2">
        <f t="shared" si="210"/>
        <v>0.71</v>
      </c>
      <c r="E649" s="2">
        <v>49</v>
      </c>
      <c r="F649" s="2">
        <f t="shared" si="211"/>
        <v>34.79</v>
      </c>
      <c r="G649" s="2">
        <v>11.9</v>
      </c>
      <c r="H649" s="2">
        <f t="shared" si="212"/>
        <v>1.1900000000000002</v>
      </c>
      <c r="I649" s="181">
        <f t="shared" si="213"/>
        <v>58.310000000000009</v>
      </c>
      <c r="J649" s="168"/>
      <c r="K649" s="168"/>
      <c r="L649" s="168"/>
      <c r="M649" s="168"/>
    </row>
    <row r="650" spans="2:13" x14ac:dyDescent="0.25">
      <c r="B650" s="14" t="s">
        <v>1</v>
      </c>
      <c r="C650" s="4">
        <v>2</v>
      </c>
      <c r="D650" s="2">
        <f t="shared" si="210"/>
        <v>0.2</v>
      </c>
      <c r="E650" s="4">
        <v>27</v>
      </c>
      <c r="F650" s="2">
        <f t="shared" si="211"/>
        <v>5.4</v>
      </c>
      <c r="G650" s="4">
        <v>2</v>
      </c>
      <c r="H650" s="2">
        <f t="shared" si="212"/>
        <v>0.2</v>
      </c>
      <c r="I650" s="181">
        <f t="shared" si="213"/>
        <v>5.4</v>
      </c>
      <c r="J650" s="168"/>
      <c r="K650" s="168"/>
      <c r="L650" s="168"/>
      <c r="M650" s="168"/>
    </row>
    <row r="651" spans="2:13" ht="15.75" thickBot="1" x14ac:dyDescent="0.3">
      <c r="B651" s="14"/>
      <c r="C651" s="4"/>
      <c r="D651" s="4"/>
      <c r="E651" s="4"/>
      <c r="F651" s="98">
        <f>SUM(F646:F650)</f>
        <v>943.29</v>
      </c>
      <c r="G651" s="4"/>
      <c r="H651" s="4"/>
      <c r="I651" s="182">
        <f>I646+I647+I648+I649+I650</f>
        <v>1575.8100000000002</v>
      </c>
      <c r="J651" s="168"/>
      <c r="K651" s="168"/>
      <c r="L651" s="168"/>
      <c r="M651" s="168"/>
    </row>
    <row r="652" spans="2:13" ht="15.75" thickBot="1" x14ac:dyDescent="0.3">
      <c r="B652" s="51"/>
      <c r="C652" s="50"/>
      <c r="D652" s="50"/>
      <c r="E652" s="50"/>
      <c r="F652" s="97">
        <f>F651/100</f>
        <v>9.4329000000000001</v>
      </c>
      <c r="G652" s="50"/>
      <c r="H652" s="50"/>
      <c r="I652" s="183">
        <f>I651/100</f>
        <v>15.758100000000002</v>
      </c>
      <c r="J652" s="168"/>
      <c r="K652" s="168"/>
      <c r="L652" s="168"/>
      <c r="M652" s="168"/>
    </row>
    <row r="653" spans="2:13" x14ac:dyDescent="0.25">
      <c r="B653" s="5" t="s">
        <v>44</v>
      </c>
      <c r="C653" s="37">
        <v>100</v>
      </c>
      <c r="D653" s="37"/>
      <c r="E653" s="37"/>
      <c r="F653" s="37"/>
      <c r="G653" s="37">
        <v>100</v>
      </c>
      <c r="H653" s="6"/>
      <c r="I653" s="7"/>
      <c r="J653" s="168"/>
      <c r="K653" s="168"/>
      <c r="L653" s="168"/>
      <c r="M653" s="168"/>
    </row>
    <row r="654" spans="2:13" x14ac:dyDescent="0.25">
      <c r="B654" s="8" t="s">
        <v>24</v>
      </c>
      <c r="C654" s="2">
        <v>75</v>
      </c>
      <c r="D654" s="2">
        <f>C654*0.1</f>
        <v>7.5</v>
      </c>
      <c r="E654" s="2">
        <v>530</v>
      </c>
      <c r="F654" s="2">
        <f>E654*D654</f>
        <v>3975</v>
      </c>
      <c r="G654" s="2">
        <v>75</v>
      </c>
      <c r="H654" s="2">
        <f>G654*0.1</f>
        <v>7.5</v>
      </c>
      <c r="I654" s="9">
        <f>H654*E654</f>
        <v>3975</v>
      </c>
      <c r="J654" s="168"/>
      <c r="K654" s="168"/>
      <c r="L654" s="168"/>
      <c r="M654" s="168"/>
    </row>
    <row r="655" spans="2:13" x14ac:dyDescent="0.25">
      <c r="B655" s="8" t="s">
        <v>67</v>
      </c>
      <c r="C655" s="2">
        <v>6</v>
      </c>
      <c r="D655" s="2">
        <f t="shared" ref="D655:D659" si="214">C655*0.1</f>
        <v>0.60000000000000009</v>
      </c>
      <c r="E655" s="2">
        <v>138</v>
      </c>
      <c r="F655" s="2">
        <f t="shared" ref="F655:F659" si="215">E655*D655</f>
        <v>82.800000000000011</v>
      </c>
      <c r="G655" s="2">
        <v>6</v>
      </c>
      <c r="H655" s="2">
        <f t="shared" ref="H655:H659" si="216">G655*0.1</f>
        <v>0.60000000000000009</v>
      </c>
      <c r="I655" s="9">
        <f t="shared" ref="I655:I659" si="217">H655*E655</f>
        <v>82.800000000000011</v>
      </c>
      <c r="J655" s="168"/>
      <c r="K655" s="168"/>
      <c r="L655" s="168"/>
      <c r="M655" s="168"/>
    </row>
    <row r="656" spans="2:13" x14ac:dyDescent="0.25">
      <c r="B656" s="8" t="s">
        <v>25</v>
      </c>
      <c r="C656" s="2">
        <v>18.75</v>
      </c>
      <c r="D656" s="2">
        <f t="shared" si="214"/>
        <v>1.875</v>
      </c>
      <c r="E656" s="2">
        <v>49</v>
      </c>
      <c r="F656" s="2">
        <f t="shared" si="215"/>
        <v>91.875</v>
      </c>
      <c r="G656" s="2">
        <v>18.75</v>
      </c>
      <c r="H656" s="2">
        <f t="shared" si="216"/>
        <v>1.875</v>
      </c>
      <c r="I656" s="9">
        <f t="shared" si="217"/>
        <v>91.875</v>
      </c>
      <c r="J656" s="168"/>
      <c r="K656" s="168"/>
      <c r="L656" s="168"/>
      <c r="M656" s="168"/>
    </row>
    <row r="657" spans="2:13" x14ac:dyDescent="0.25">
      <c r="B657" s="8" t="s">
        <v>43</v>
      </c>
      <c r="C657" s="2">
        <v>9</v>
      </c>
      <c r="D657" s="2">
        <f t="shared" si="214"/>
        <v>0.9</v>
      </c>
      <c r="E657" s="2">
        <v>132</v>
      </c>
      <c r="F657" s="2">
        <f t="shared" si="215"/>
        <v>118.8</v>
      </c>
      <c r="G657" s="2">
        <v>9</v>
      </c>
      <c r="H657" s="2">
        <f t="shared" si="216"/>
        <v>0.9</v>
      </c>
      <c r="I657" s="9">
        <f t="shared" si="217"/>
        <v>118.8</v>
      </c>
      <c r="J657" s="168"/>
      <c r="K657" s="168"/>
      <c r="L657" s="168"/>
      <c r="M657" s="168"/>
    </row>
    <row r="658" spans="2:13" x14ac:dyDescent="0.25">
      <c r="B658" s="8" t="s">
        <v>26</v>
      </c>
      <c r="C658" s="2">
        <v>3</v>
      </c>
      <c r="D658" s="2">
        <f t="shared" si="214"/>
        <v>0.30000000000000004</v>
      </c>
      <c r="E658" s="2">
        <v>30</v>
      </c>
      <c r="F658" s="2">
        <f t="shared" si="215"/>
        <v>9.0000000000000018</v>
      </c>
      <c r="G658" s="2">
        <v>3</v>
      </c>
      <c r="H658" s="2">
        <f t="shared" si="216"/>
        <v>0.30000000000000004</v>
      </c>
      <c r="I658" s="9">
        <f t="shared" si="217"/>
        <v>9.0000000000000018</v>
      </c>
      <c r="J658" s="168"/>
      <c r="K658" s="168"/>
      <c r="L658" s="168"/>
      <c r="M658" s="168"/>
    </row>
    <row r="659" spans="2:13" x14ac:dyDescent="0.25">
      <c r="B659" s="8" t="s">
        <v>1</v>
      </c>
      <c r="C659" s="2">
        <v>3</v>
      </c>
      <c r="D659" s="2">
        <f t="shared" si="214"/>
        <v>0.30000000000000004</v>
      </c>
      <c r="E659" s="2">
        <v>27</v>
      </c>
      <c r="F659" s="2">
        <f t="shared" si="215"/>
        <v>8.1000000000000014</v>
      </c>
      <c r="G659" s="2">
        <v>3</v>
      </c>
      <c r="H659" s="2">
        <f t="shared" si="216"/>
        <v>0.30000000000000004</v>
      </c>
      <c r="I659" s="9">
        <f t="shared" si="217"/>
        <v>8.1000000000000014</v>
      </c>
      <c r="J659" s="168"/>
      <c r="K659" s="168"/>
      <c r="L659" s="168"/>
      <c r="M659" s="168"/>
    </row>
    <row r="660" spans="2:13" x14ac:dyDescent="0.25">
      <c r="B660" s="8"/>
      <c r="C660" s="2"/>
      <c r="D660" s="2"/>
      <c r="E660" s="2"/>
      <c r="F660" s="2">
        <f>SUM(F654:F659)</f>
        <v>4285.5750000000007</v>
      </c>
      <c r="G660" s="2"/>
      <c r="H660" s="2"/>
      <c r="I660" s="9">
        <f>SUM(I654:I659)</f>
        <v>4285.5750000000007</v>
      </c>
      <c r="J660" s="168"/>
      <c r="K660" s="168"/>
      <c r="L660" s="168"/>
      <c r="M660" s="168"/>
    </row>
    <row r="661" spans="2:13" ht="15.75" thickBot="1" x14ac:dyDescent="0.3">
      <c r="B661" s="12"/>
      <c r="C661" s="13"/>
      <c r="D661" s="13"/>
      <c r="E661" s="13"/>
      <c r="F661" s="41">
        <f>F660/100</f>
        <v>42.855750000000008</v>
      </c>
      <c r="G661" s="13"/>
      <c r="H661" s="13"/>
      <c r="I661" s="53">
        <f>I660/100</f>
        <v>42.855750000000008</v>
      </c>
      <c r="J661" s="168"/>
      <c r="K661" s="168"/>
      <c r="L661" s="168"/>
      <c r="M661" s="168"/>
    </row>
    <row r="662" spans="2:13" x14ac:dyDescent="0.25">
      <c r="B662" s="47" t="s">
        <v>81</v>
      </c>
      <c r="C662" s="37">
        <v>150</v>
      </c>
      <c r="D662" s="37"/>
      <c r="E662" s="37"/>
      <c r="F662" s="37"/>
      <c r="G662" s="37">
        <v>180</v>
      </c>
      <c r="H662" s="6"/>
      <c r="I662" s="7"/>
      <c r="J662" s="168"/>
      <c r="K662" s="168"/>
      <c r="L662" s="168"/>
      <c r="M662" s="168"/>
    </row>
    <row r="663" spans="2:13" x14ac:dyDescent="0.25">
      <c r="B663" s="8" t="s">
        <v>45</v>
      </c>
      <c r="C663" s="2">
        <v>50</v>
      </c>
      <c r="D663" s="2">
        <f>C663*0.1</f>
        <v>5</v>
      </c>
      <c r="E663" s="2">
        <v>48</v>
      </c>
      <c r="F663" s="2">
        <f>E663*D663</f>
        <v>240</v>
      </c>
      <c r="G663" s="2">
        <v>60</v>
      </c>
      <c r="H663" s="2">
        <f>G663*0.1</f>
        <v>6</v>
      </c>
      <c r="I663" s="9">
        <f>H663*E663</f>
        <v>288</v>
      </c>
      <c r="J663" s="168"/>
      <c r="K663" s="168"/>
      <c r="L663" s="168"/>
      <c r="M663" s="168"/>
    </row>
    <row r="664" spans="2:13" x14ac:dyDescent="0.25">
      <c r="B664" s="8" t="s">
        <v>1</v>
      </c>
      <c r="C664" s="2">
        <v>2</v>
      </c>
      <c r="D664" s="2">
        <f t="shared" ref="D664:D665" si="218">C664*0.1</f>
        <v>0.2</v>
      </c>
      <c r="E664" s="2">
        <v>27</v>
      </c>
      <c r="F664" s="2">
        <f>E664*D664</f>
        <v>5.4</v>
      </c>
      <c r="G664" s="2">
        <v>3</v>
      </c>
      <c r="H664" s="2">
        <f t="shared" ref="H664:H665" si="219">G664*0.1</f>
        <v>0.30000000000000004</v>
      </c>
      <c r="I664" s="9">
        <f t="shared" ref="I664:I665" si="220">H664*E664</f>
        <v>8.1000000000000014</v>
      </c>
      <c r="J664" s="168"/>
      <c r="K664" s="168"/>
      <c r="L664" s="168"/>
      <c r="M664" s="168"/>
    </row>
    <row r="665" spans="2:13" x14ac:dyDescent="0.25">
      <c r="B665" s="8" t="s">
        <v>68</v>
      </c>
      <c r="C665" s="2">
        <v>6</v>
      </c>
      <c r="D665" s="2">
        <f t="shared" si="218"/>
        <v>0.60000000000000009</v>
      </c>
      <c r="E665" s="2">
        <v>620</v>
      </c>
      <c r="F665" s="2">
        <f>E665*D665</f>
        <v>372.00000000000006</v>
      </c>
      <c r="G665" s="2">
        <v>7.6</v>
      </c>
      <c r="H665" s="2">
        <f t="shared" si="219"/>
        <v>0.76</v>
      </c>
      <c r="I665" s="9">
        <f t="shared" si="220"/>
        <v>471.2</v>
      </c>
      <c r="J665" s="168"/>
      <c r="K665" s="168"/>
      <c r="L665" s="168"/>
      <c r="M665" s="168"/>
    </row>
    <row r="666" spans="2:13" x14ac:dyDescent="0.25">
      <c r="B666" s="8"/>
      <c r="C666" s="2"/>
      <c r="D666" s="2"/>
      <c r="E666" s="2"/>
      <c r="F666" s="2">
        <f>SUM(F663:F665)</f>
        <v>617.40000000000009</v>
      </c>
      <c r="G666" s="2"/>
      <c r="H666" s="2"/>
      <c r="I666" s="9">
        <f>SUM(I663:I665)</f>
        <v>767.3</v>
      </c>
      <c r="J666" s="168"/>
      <c r="K666" s="168"/>
      <c r="L666" s="168"/>
      <c r="M666" s="168"/>
    </row>
    <row r="667" spans="2:13" ht="15.75" thickBot="1" x14ac:dyDescent="0.3">
      <c r="B667" s="12"/>
      <c r="C667" s="13"/>
      <c r="D667" s="13"/>
      <c r="E667" s="13"/>
      <c r="F667" s="41">
        <f>F666/100</f>
        <v>6.1740000000000013</v>
      </c>
      <c r="G667" s="13"/>
      <c r="H667" s="13"/>
      <c r="I667" s="53">
        <f>I666/100</f>
        <v>7.6729999999999992</v>
      </c>
      <c r="J667" s="168"/>
      <c r="K667" s="168"/>
      <c r="L667" s="168"/>
      <c r="M667" s="168"/>
    </row>
    <row r="668" spans="2:13" ht="15.75" thickBot="1" x14ac:dyDescent="0.3">
      <c r="B668" s="5" t="s">
        <v>55</v>
      </c>
      <c r="C668" s="37">
        <v>50</v>
      </c>
      <c r="D668" s="6">
        <v>5</v>
      </c>
      <c r="E668" s="6">
        <v>62</v>
      </c>
      <c r="F668" s="37">
        <f>E668*D668/100</f>
        <v>3.1</v>
      </c>
      <c r="G668" s="37">
        <v>50</v>
      </c>
      <c r="H668" s="6">
        <v>5</v>
      </c>
      <c r="I668" s="38">
        <v>2.75</v>
      </c>
      <c r="J668" s="168"/>
      <c r="K668" s="168"/>
      <c r="L668" s="168"/>
      <c r="M668" s="168"/>
    </row>
    <row r="669" spans="2:13" ht="15.75" thickBot="1" x14ac:dyDescent="0.3">
      <c r="B669" s="34" t="s">
        <v>56</v>
      </c>
      <c r="C669" s="13"/>
      <c r="D669" s="13"/>
      <c r="E669" s="13">
        <v>117</v>
      </c>
      <c r="F669" s="37">
        <f>E669*D669/100</f>
        <v>0</v>
      </c>
      <c r="G669" s="32">
        <v>20</v>
      </c>
      <c r="H669" s="13">
        <v>2</v>
      </c>
      <c r="I669" s="39">
        <f>H669*E669/100</f>
        <v>2.34</v>
      </c>
      <c r="J669" s="168"/>
      <c r="K669" s="168"/>
      <c r="L669" s="168"/>
      <c r="M669" s="168"/>
    </row>
    <row r="670" spans="2:13" x14ac:dyDescent="0.25">
      <c r="B670" s="10" t="s">
        <v>51</v>
      </c>
      <c r="C670" s="3">
        <v>200</v>
      </c>
      <c r="D670" s="3"/>
      <c r="E670" s="3"/>
      <c r="F670" s="3"/>
      <c r="G670" s="3">
        <v>200</v>
      </c>
      <c r="H670" s="2"/>
      <c r="I670" s="9"/>
      <c r="J670" s="168"/>
      <c r="K670" s="168"/>
      <c r="L670" s="168"/>
      <c r="M670" s="168"/>
    </row>
    <row r="671" spans="2:13" x14ac:dyDescent="0.25">
      <c r="B671" s="8" t="s">
        <v>134</v>
      </c>
      <c r="C671" s="2">
        <v>1</v>
      </c>
      <c r="D671" s="2">
        <f>C671*0.1</f>
        <v>0.1</v>
      </c>
      <c r="E671" s="2">
        <v>650</v>
      </c>
      <c r="F671" s="2">
        <f>E671*D671</f>
        <v>65</v>
      </c>
      <c r="G671" s="2">
        <v>1</v>
      </c>
      <c r="H671" s="2">
        <f>D671</f>
        <v>0.1</v>
      </c>
      <c r="I671" s="2">
        <f>H671*E671</f>
        <v>65</v>
      </c>
      <c r="J671" s="168"/>
      <c r="K671" s="168"/>
      <c r="L671" s="168"/>
      <c r="M671" s="168"/>
    </row>
    <row r="672" spans="2:13" x14ac:dyDescent="0.25">
      <c r="B672" s="8" t="s">
        <v>2</v>
      </c>
      <c r="C672" s="2">
        <v>11</v>
      </c>
      <c r="D672" s="2">
        <f t="shared" ref="D672" si="221">C672*0.1</f>
        <v>1.1000000000000001</v>
      </c>
      <c r="E672" s="2">
        <v>85.8</v>
      </c>
      <c r="F672" s="2">
        <f>E672*D672</f>
        <v>94.38000000000001</v>
      </c>
      <c r="G672" s="2">
        <v>11</v>
      </c>
      <c r="H672" s="2">
        <f t="shared" ref="H672" si="222">D672</f>
        <v>1.1000000000000001</v>
      </c>
      <c r="I672" s="2">
        <f t="shared" ref="I672" si="223">H672*E672</f>
        <v>94.38000000000001</v>
      </c>
      <c r="J672" s="168"/>
      <c r="K672" s="168"/>
      <c r="L672" s="168"/>
      <c r="M672" s="168"/>
    </row>
    <row r="673" spans="2:13" x14ac:dyDescent="0.25">
      <c r="B673" s="8"/>
      <c r="C673" s="2"/>
      <c r="D673" s="2"/>
      <c r="E673" s="2"/>
      <c r="F673" s="2">
        <f>SUM(F671:F672)</f>
        <v>159.38</v>
      </c>
      <c r="G673" s="2"/>
      <c r="H673" s="2"/>
      <c r="I673" s="2">
        <f>SUM(I671:I672)</f>
        <v>159.38</v>
      </c>
      <c r="J673" s="168"/>
      <c r="K673" s="168"/>
      <c r="L673" s="168"/>
      <c r="M673" s="168"/>
    </row>
    <row r="674" spans="2:13" x14ac:dyDescent="0.25">
      <c r="B674" s="23"/>
      <c r="C674" s="4"/>
      <c r="D674" s="4"/>
      <c r="E674" s="4"/>
      <c r="F674" s="22">
        <f>F673/100</f>
        <v>1.5937999999999999</v>
      </c>
      <c r="G674" s="4"/>
      <c r="H674" s="4"/>
      <c r="I674" s="24">
        <f>I673/100</f>
        <v>1.5937999999999999</v>
      </c>
      <c r="J674" s="168"/>
      <c r="K674" s="168"/>
      <c r="L674" s="168"/>
      <c r="M674" s="168"/>
    </row>
    <row r="675" spans="2:13" ht="15.75" thickBot="1" x14ac:dyDescent="0.3">
      <c r="B675" s="21" t="s">
        <v>50</v>
      </c>
      <c r="C675" s="11"/>
      <c r="D675" s="11"/>
      <c r="E675" s="11"/>
      <c r="F675" s="94">
        <f>F652+F661+F667+F668+F669+F674</f>
        <v>63.156450000000007</v>
      </c>
      <c r="G675" s="25"/>
      <c r="H675" s="25"/>
      <c r="I675" s="42">
        <f>I652+I661+I667+I668+I669+I674</f>
        <v>72.97065000000002</v>
      </c>
      <c r="J675" s="168"/>
      <c r="K675" s="168"/>
      <c r="L675" s="168"/>
      <c r="M675" s="168"/>
    </row>
    <row r="676" spans="2:13" ht="16.5" thickBot="1" x14ac:dyDescent="0.3">
      <c r="B676" s="367" t="s">
        <v>189</v>
      </c>
      <c r="C676" s="368"/>
      <c r="D676" s="368"/>
      <c r="E676" s="368"/>
      <c r="F676" s="368"/>
      <c r="G676" s="368"/>
      <c r="H676" s="368"/>
      <c r="I676" s="369"/>
      <c r="J676" s="168"/>
      <c r="K676" s="168"/>
      <c r="L676" s="168"/>
      <c r="M676" s="168"/>
    </row>
    <row r="677" spans="2:13" x14ac:dyDescent="0.25">
      <c r="B677" s="362" t="s">
        <v>16</v>
      </c>
      <c r="C677" s="363" t="s">
        <v>86</v>
      </c>
      <c r="D677" s="363"/>
      <c r="E677" s="363"/>
      <c r="F677" s="363"/>
      <c r="G677" s="363" t="s">
        <v>85</v>
      </c>
      <c r="H677" s="363"/>
      <c r="I677" s="364"/>
      <c r="J677" s="168"/>
      <c r="K677" s="168"/>
      <c r="L677" s="168"/>
      <c r="M677" s="168"/>
    </row>
    <row r="678" spans="2:13" ht="30.75" thickBot="1" x14ac:dyDescent="0.3">
      <c r="B678" s="359"/>
      <c r="C678" s="16" t="s">
        <v>73</v>
      </c>
      <c r="D678" s="44" t="s">
        <v>5</v>
      </c>
      <c r="E678" s="44" t="s">
        <v>6</v>
      </c>
      <c r="F678" s="44" t="s">
        <v>13</v>
      </c>
      <c r="G678" s="16" t="s">
        <v>73</v>
      </c>
      <c r="H678" s="44" t="s">
        <v>14</v>
      </c>
      <c r="I678" s="45" t="s">
        <v>13</v>
      </c>
      <c r="J678" s="168"/>
      <c r="K678" s="168"/>
      <c r="L678" s="168"/>
      <c r="M678" s="168"/>
    </row>
    <row r="679" spans="2:13" x14ac:dyDescent="0.25">
      <c r="B679" s="5" t="s">
        <v>178</v>
      </c>
      <c r="C679" s="37">
        <v>60</v>
      </c>
      <c r="D679" s="6"/>
      <c r="E679" s="6"/>
      <c r="F679" s="6"/>
      <c r="G679" s="37">
        <v>100</v>
      </c>
      <c r="H679" s="6"/>
      <c r="I679" s="7"/>
      <c r="J679" s="168"/>
      <c r="K679" s="168"/>
      <c r="L679" s="168"/>
      <c r="M679" s="168"/>
    </row>
    <row r="680" spans="2:13" x14ac:dyDescent="0.25">
      <c r="B680" s="2" t="s">
        <v>107</v>
      </c>
      <c r="C680" s="2">
        <v>46.5</v>
      </c>
      <c r="D680" s="2">
        <f>C680*0.1</f>
        <v>4.6500000000000004</v>
      </c>
      <c r="E680" s="2">
        <v>170</v>
      </c>
      <c r="F680" s="3">
        <f>E680*D680</f>
        <v>790.50000000000011</v>
      </c>
      <c r="G680" s="2">
        <v>77.5</v>
      </c>
      <c r="H680" s="2">
        <v>7.75</v>
      </c>
      <c r="I680" s="3">
        <f>H680*E680</f>
        <v>1317.5</v>
      </c>
      <c r="J680" s="168"/>
      <c r="K680" s="168"/>
      <c r="L680" s="168"/>
      <c r="M680" s="168"/>
    </row>
    <row r="681" spans="2:13" x14ac:dyDescent="0.25">
      <c r="B681" s="43" t="s">
        <v>67</v>
      </c>
      <c r="C681" s="3">
        <v>3</v>
      </c>
      <c r="D681" s="2">
        <f t="shared" ref="D681:D683" si="224">C681*0.1</f>
        <v>0.30000000000000004</v>
      </c>
      <c r="E681" s="3">
        <v>138</v>
      </c>
      <c r="F681" s="3">
        <f t="shared" ref="F681:F683" si="225">E681*D681</f>
        <v>41.400000000000006</v>
      </c>
      <c r="G681" s="3">
        <v>5</v>
      </c>
      <c r="H681" s="2">
        <v>0.5</v>
      </c>
      <c r="I681" s="3">
        <f t="shared" ref="I681:I683" si="226">H681*E681</f>
        <v>69</v>
      </c>
      <c r="J681" s="168"/>
      <c r="K681" s="168"/>
      <c r="L681" s="168"/>
      <c r="M681" s="168"/>
    </row>
    <row r="682" spans="2:13" x14ac:dyDescent="0.25">
      <c r="B682" s="2" t="s">
        <v>179</v>
      </c>
      <c r="C682" s="2">
        <v>14.3</v>
      </c>
      <c r="D682" s="2">
        <f t="shared" si="224"/>
        <v>1.4300000000000002</v>
      </c>
      <c r="E682" s="2">
        <v>198</v>
      </c>
      <c r="F682" s="3">
        <f t="shared" si="225"/>
        <v>283.14000000000004</v>
      </c>
      <c r="G682" s="2">
        <v>23.8</v>
      </c>
      <c r="H682" s="2">
        <v>2.38</v>
      </c>
      <c r="I682" s="3">
        <f t="shared" si="226"/>
        <v>471.23999999999995</v>
      </c>
      <c r="J682" s="168"/>
      <c r="K682" s="168"/>
      <c r="L682" s="168"/>
      <c r="M682" s="168"/>
    </row>
    <row r="683" spans="2:13" x14ac:dyDescent="0.25">
      <c r="B683" s="2" t="s">
        <v>1</v>
      </c>
      <c r="C683" s="2">
        <v>2</v>
      </c>
      <c r="D683" s="2">
        <f t="shared" si="224"/>
        <v>0.2</v>
      </c>
      <c r="E683" s="2">
        <v>27</v>
      </c>
      <c r="F683" s="3">
        <f t="shared" si="225"/>
        <v>5.4</v>
      </c>
      <c r="G683" s="2">
        <v>2</v>
      </c>
      <c r="H683" s="2">
        <v>0.2</v>
      </c>
      <c r="I683" s="3">
        <f t="shared" si="226"/>
        <v>5.4</v>
      </c>
      <c r="J683" s="168"/>
      <c r="K683" s="168"/>
      <c r="L683" s="168"/>
      <c r="M683" s="168"/>
    </row>
    <row r="684" spans="2:13" ht="15.75" thickBot="1" x14ac:dyDescent="0.3">
      <c r="B684" s="4"/>
      <c r="C684" s="4"/>
      <c r="D684" s="4"/>
      <c r="E684" s="4"/>
      <c r="F684" s="4">
        <f>SUM(F680:F683)</f>
        <v>1120.4400000000003</v>
      </c>
      <c r="G684" s="4"/>
      <c r="H684" s="4"/>
      <c r="I684" s="4">
        <f>SUM(I680:I683)</f>
        <v>1863.14</v>
      </c>
      <c r="J684" s="168"/>
      <c r="K684" s="168"/>
      <c r="L684" s="168"/>
      <c r="M684" s="168"/>
    </row>
    <row r="685" spans="2:13" ht="15.75" thickBot="1" x14ac:dyDescent="0.3">
      <c r="B685" s="51"/>
      <c r="C685" s="50"/>
      <c r="D685" s="50"/>
      <c r="E685" s="50"/>
      <c r="F685" s="50">
        <v>12.21</v>
      </c>
      <c r="G685" s="50"/>
      <c r="H685" s="50"/>
      <c r="I685" s="52">
        <v>20.309999999999999</v>
      </c>
      <c r="J685" s="168"/>
      <c r="K685" s="168"/>
      <c r="L685" s="168"/>
      <c r="M685" s="168"/>
    </row>
    <row r="686" spans="2:13" x14ac:dyDescent="0.25">
      <c r="B686" s="5" t="s">
        <v>108</v>
      </c>
      <c r="C686" s="37" t="s">
        <v>35</v>
      </c>
      <c r="D686" s="37"/>
      <c r="E686" s="37"/>
      <c r="F686" s="37"/>
      <c r="G686" s="37" t="s">
        <v>35</v>
      </c>
      <c r="H686" s="6"/>
      <c r="I686" s="7"/>
      <c r="J686" s="168"/>
      <c r="K686" s="168"/>
      <c r="L686" s="168"/>
      <c r="M686" s="168"/>
    </row>
    <row r="687" spans="2:13" x14ac:dyDescent="0.25">
      <c r="B687" s="8" t="s">
        <v>109</v>
      </c>
      <c r="C687" s="2">
        <v>195</v>
      </c>
      <c r="D687" s="2">
        <f>C687*0.1</f>
        <v>19.5</v>
      </c>
      <c r="E687" s="2">
        <v>400</v>
      </c>
      <c r="F687" s="2">
        <f t="shared" ref="F687:F692" si="227">E687*D687</f>
        <v>7800</v>
      </c>
      <c r="G687" s="2">
        <v>195</v>
      </c>
      <c r="H687" s="2">
        <f>G687*0.1</f>
        <v>19.5</v>
      </c>
      <c r="I687" s="9">
        <f t="shared" ref="I687:I692" si="228">H687*E687</f>
        <v>7800</v>
      </c>
      <c r="J687" s="168"/>
      <c r="K687" s="168"/>
      <c r="L687" s="168"/>
      <c r="M687" s="168"/>
    </row>
    <row r="688" spans="2:13" x14ac:dyDescent="0.25">
      <c r="B688" s="8" t="s">
        <v>10</v>
      </c>
      <c r="C688" s="2">
        <v>18</v>
      </c>
      <c r="D688" s="2">
        <f t="shared" ref="D688:D693" si="229">C688*0.1</f>
        <v>1.8</v>
      </c>
      <c r="E688" s="2">
        <v>62</v>
      </c>
      <c r="F688" s="2">
        <f t="shared" si="227"/>
        <v>111.60000000000001</v>
      </c>
      <c r="G688" s="2">
        <v>18</v>
      </c>
      <c r="H688" s="2">
        <f t="shared" ref="H688:H693" si="230">G688*0.1</f>
        <v>1.8</v>
      </c>
      <c r="I688" s="9">
        <f t="shared" si="228"/>
        <v>111.60000000000001</v>
      </c>
      <c r="J688" s="168"/>
      <c r="K688" s="168"/>
      <c r="L688" s="168"/>
      <c r="M688" s="168"/>
    </row>
    <row r="689" spans="2:13" x14ac:dyDescent="0.25">
      <c r="B689" s="8" t="s">
        <v>110</v>
      </c>
      <c r="C689" s="2">
        <v>23.2</v>
      </c>
      <c r="D689" s="2">
        <f t="shared" si="229"/>
        <v>2.3199999999999998</v>
      </c>
      <c r="E689" s="2">
        <v>74</v>
      </c>
      <c r="F689" s="2">
        <f t="shared" si="227"/>
        <v>171.67999999999998</v>
      </c>
      <c r="G689" s="2">
        <v>23.2</v>
      </c>
      <c r="H689" s="2">
        <f t="shared" si="230"/>
        <v>2.3199999999999998</v>
      </c>
      <c r="I689" s="9">
        <f t="shared" si="228"/>
        <v>171.67999999999998</v>
      </c>
      <c r="J689" s="168"/>
      <c r="K689" s="168"/>
      <c r="L689" s="168"/>
      <c r="M689" s="168"/>
    </row>
    <row r="690" spans="2:13" x14ac:dyDescent="0.25">
      <c r="B690" s="8" t="s">
        <v>26</v>
      </c>
      <c r="C690" s="2">
        <v>3.2</v>
      </c>
      <c r="D690" s="2">
        <f t="shared" si="229"/>
        <v>0.32000000000000006</v>
      </c>
      <c r="E690" s="2">
        <v>30</v>
      </c>
      <c r="F690" s="2">
        <f t="shared" si="227"/>
        <v>9.6000000000000014</v>
      </c>
      <c r="G690" s="2">
        <v>3.2</v>
      </c>
      <c r="H690" s="2">
        <f t="shared" si="230"/>
        <v>0.32000000000000006</v>
      </c>
      <c r="I690" s="9">
        <f t="shared" si="228"/>
        <v>9.6000000000000014</v>
      </c>
      <c r="J690" s="168"/>
      <c r="K690" s="168"/>
      <c r="L690" s="168"/>
      <c r="M690" s="168"/>
    </row>
    <row r="691" spans="2:13" x14ac:dyDescent="0.25">
      <c r="B691" s="8" t="s">
        <v>21</v>
      </c>
      <c r="C691" s="2">
        <v>6.6</v>
      </c>
      <c r="D691" s="2">
        <f t="shared" si="229"/>
        <v>0.66</v>
      </c>
      <c r="E691" s="2">
        <v>138</v>
      </c>
      <c r="F691" s="2">
        <f t="shared" si="227"/>
        <v>91.08</v>
      </c>
      <c r="G691" s="2">
        <v>6.6</v>
      </c>
      <c r="H691" s="2">
        <f t="shared" si="230"/>
        <v>0.66</v>
      </c>
      <c r="I691" s="9">
        <f t="shared" si="228"/>
        <v>91.08</v>
      </c>
      <c r="J691" s="168"/>
      <c r="K691" s="168"/>
      <c r="L691" s="168"/>
      <c r="M691" s="168"/>
    </row>
    <row r="692" spans="2:13" x14ac:dyDescent="0.25">
      <c r="B692" s="8" t="s">
        <v>1</v>
      </c>
      <c r="C692" s="2">
        <v>3</v>
      </c>
      <c r="D692" s="2">
        <f t="shared" si="229"/>
        <v>0.30000000000000004</v>
      </c>
      <c r="E692" s="2">
        <v>33</v>
      </c>
      <c r="F692" s="2">
        <f t="shared" si="227"/>
        <v>9.9000000000000021</v>
      </c>
      <c r="G692" s="2">
        <v>3</v>
      </c>
      <c r="H692" s="2">
        <f t="shared" si="230"/>
        <v>0.30000000000000004</v>
      </c>
      <c r="I692" s="9">
        <f t="shared" si="228"/>
        <v>9.9000000000000021</v>
      </c>
      <c r="J692" s="168"/>
      <c r="K692" s="168"/>
      <c r="L692" s="168"/>
      <c r="M692" s="168"/>
    </row>
    <row r="693" spans="2:13" x14ac:dyDescent="0.25">
      <c r="B693" s="8" t="s">
        <v>4</v>
      </c>
      <c r="C693" s="2">
        <v>5</v>
      </c>
      <c r="D693" s="2">
        <f t="shared" si="229"/>
        <v>0.5</v>
      </c>
      <c r="E693" s="2">
        <v>620</v>
      </c>
      <c r="F693" s="2">
        <f>E693*D693</f>
        <v>310</v>
      </c>
      <c r="G693" s="2">
        <v>5</v>
      </c>
      <c r="H693" s="2">
        <f t="shared" si="230"/>
        <v>0.5</v>
      </c>
      <c r="I693" s="9">
        <f>H693*E693</f>
        <v>310</v>
      </c>
      <c r="J693" s="168"/>
      <c r="K693" s="168"/>
      <c r="L693" s="168"/>
      <c r="M693" s="168"/>
    </row>
    <row r="694" spans="2:13" ht="15.75" thickBot="1" x14ac:dyDescent="0.3">
      <c r="B694" s="14"/>
      <c r="C694" s="4"/>
      <c r="D694" s="4"/>
      <c r="E694" s="4"/>
      <c r="F694" s="4">
        <f>SUM(F687:F693)</f>
        <v>8503.86</v>
      </c>
      <c r="G694" s="4"/>
      <c r="H694" s="4"/>
      <c r="I694" s="15">
        <f>SUM(I687:I693)</f>
        <v>8503.86</v>
      </c>
      <c r="J694" s="168"/>
      <c r="K694" s="168"/>
      <c r="L694" s="168"/>
      <c r="M694" s="168"/>
    </row>
    <row r="695" spans="2:13" ht="15.75" thickBot="1" x14ac:dyDescent="0.3">
      <c r="B695" s="51"/>
      <c r="C695" s="50"/>
      <c r="D695" s="50"/>
      <c r="E695" s="50"/>
      <c r="F695" s="50">
        <f>F694/100</f>
        <v>85.038600000000002</v>
      </c>
      <c r="G695" s="50"/>
      <c r="H695" s="50"/>
      <c r="I695" s="52">
        <f>I694/100</f>
        <v>85.038600000000002</v>
      </c>
      <c r="J695" s="168"/>
      <c r="K695" s="168"/>
      <c r="L695" s="168"/>
      <c r="M695" s="168"/>
    </row>
    <row r="696" spans="2:13" x14ac:dyDescent="0.25">
      <c r="B696" s="47" t="s">
        <v>79</v>
      </c>
      <c r="C696" s="37">
        <v>150</v>
      </c>
      <c r="D696" s="37"/>
      <c r="E696" s="37"/>
      <c r="F696" s="37"/>
      <c r="G696" s="37">
        <v>180</v>
      </c>
      <c r="H696" s="6"/>
      <c r="I696" s="7"/>
      <c r="J696" s="168"/>
      <c r="K696" s="168"/>
      <c r="L696" s="168"/>
      <c r="M696" s="168"/>
    </row>
    <row r="697" spans="2:13" x14ac:dyDescent="0.25">
      <c r="B697" s="8" t="s">
        <v>37</v>
      </c>
      <c r="C697" s="2">
        <v>51</v>
      </c>
      <c r="D697" s="2">
        <f>C697*0.1</f>
        <v>5.1000000000000005</v>
      </c>
      <c r="E697" s="2">
        <v>102</v>
      </c>
      <c r="F697" s="2">
        <f>E697*D697</f>
        <v>520.20000000000005</v>
      </c>
      <c r="G697" s="2">
        <v>61.3</v>
      </c>
      <c r="H697" s="2">
        <f>G697*0.1</f>
        <v>6.13</v>
      </c>
      <c r="I697" s="9">
        <f>H697*E697</f>
        <v>625.26</v>
      </c>
      <c r="J697" s="168"/>
      <c r="K697" s="168"/>
      <c r="L697" s="168"/>
      <c r="M697" s="168"/>
    </row>
    <row r="698" spans="2:13" x14ac:dyDescent="0.25">
      <c r="B698" s="8" t="s">
        <v>68</v>
      </c>
      <c r="C698" s="2">
        <v>6.8</v>
      </c>
      <c r="D698" s="2">
        <f t="shared" ref="D698:D699" si="231">C698*0.1</f>
        <v>0.68</v>
      </c>
      <c r="E698" s="2">
        <v>620</v>
      </c>
      <c r="F698" s="2">
        <f>E698*D698</f>
        <v>421.6</v>
      </c>
      <c r="G698" s="2">
        <v>7.6</v>
      </c>
      <c r="H698" s="2">
        <f t="shared" ref="H698:H699" si="232">G698*0.1</f>
        <v>0.76</v>
      </c>
      <c r="I698" s="9">
        <f>H698*E698</f>
        <v>471.2</v>
      </c>
      <c r="J698" s="168"/>
      <c r="K698" s="168"/>
      <c r="L698" s="168"/>
      <c r="M698" s="168"/>
    </row>
    <row r="699" spans="2:13" x14ac:dyDescent="0.25">
      <c r="B699" s="8" t="s">
        <v>1</v>
      </c>
      <c r="C699" s="2">
        <v>2</v>
      </c>
      <c r="D699" s="2">
        <f t="shared" si="231"/>
        <v>0.2</v>
      </c>
      <c r="E699" s="2">
        <v>27</v>
      </c>
      <c r="F699" s="2">
        <f>E699*D699</f>
        <v>5.4</v>
      </c>
      <c r="G699" s="2">
        <v>3</v>
      </c>
      <c r="H699" s="2">
        <f t="shared" si="232"/>
        <v>0.30000000000000004</v>
      </c>
      <c r="I699" s="9">
        <f>H699*E699</f>
        <v>8.1000000000000014</v>
      </c>
      <c r="J699" s="168"/>
      <c r="K699" s="168"/>
      <c r="L699" s="168"/>
      <c r="M699" s="168"/>
    </row>
    <row r="700" spans="2:13" x14ac:dyDescent="0.25">
      <c r="B700" s="8"/>
      <c r="C700" s="2"/>
      <c r="D700" s="2"/>
      <c r="E700" s="2"/>
      <c r="F700" s="2">
        <f>SUM(F697:F699)</f>
        <v>947.2</v>
      </c>
      <c r="G700" s="2"/>
      <c r="H700" s="2"/>
      <c r="I700" s="9">
        <f>SUM(I697:I699)</f>
        <v>1104.56</v>
      </c>
      <c r="J700" s="168"/>
      <c r="K700" s="168"/>
      <c r="L700" s="168"/>
      <c r="M700" s="168"/>
    </row>
    <row r="701" spans="2:13" ht="15.75" thickBot="1" x14ac:dyDescent="0.3">
      <c r="B701" s="12"/>
      <c r="C701" s="13"/>
      <c r="D701" s="13"/>
      <c r="E701" s="13"/>
      <c r="F701" s="32">
        <f>F700/100</f>
        <v>9.4720000000000013</v>
      </c>
      <c r="G701" s="32"/>
      <c r="H701" s="32"/>
      <c r="I701" s="33">
        <f>I700/100</f>
        <v>11.0456</v>
      </c>
      <c r="J701" s="168"/>
      <c r="K701" s="168"/>
      <c r="L701" s="168"/>
      <c r="M701" s="168"/>
    </row>
    <row r="702" spans="2:13" x14ac:dyDescent="0.25">
      <c r="B702" s="47" t="s">
        <v>84</v>
      </c>
      <c r="C702" s="37">
        <v>200</v>
      </c>
      <c r="D702" s="37"/>
      <c r="E702" s="37"/>
      <c r="F702" s="37"/>
      <c r="G702" s="37">
        <v>200</v>
      </c>
      <c r="H702" s="6"/>
      <c r="I702" s="7"/>
      <c r="J702" s="168"/>
      <c r="K702" s="168"/>
      <c r="L702" s="168"/>
      <c r="M702" s="168"/>
    </row>
    <row r="703" spans="2:13" x14ac:dyDescent="0.25">
      <c r="B703" s="8" t="s">
        <v>72</v>
      </c>
      <c r="C703" s="2">
        <v>20</v>
      </c>
      <c r="D703" s="2">
        <f>C703*0.1</f>
        <v>2</v>
      </c>
      <c r="E703" s="2">
        <v>320</v>
      </c>
      <c r="F703" s="2">
        <f>E703*D703</f>
        <v>640</v>
      </c>
      <c r="G703" s="2">
        <v>20</v>
      </c>
      <c r="H703" s="2">
        <f>G703*0.1</f>
        <v>2</v>
      </c>
      <c r="I703" s="9">
        <f>H703*E703</f>
        <v>640</v>
      </c>
      <c r="J703" s="168"/>
      <c r="K703" s="168"/>
      <c r="L703" s="168"/>
      <c r="M703" s="168"/>
    </row>
    <row r="704" spans="2:13" x14ac:dyDescent="0.25">
      <c r="B704" s="208" t="s">
        <v>2</v>
      </c>
      <c r="C704" s="71">
        <v>15</v>
      </c>
      <c r="D704" s="71">
        <f>C704*0.1</f>
        <v>1.5</v>
      </c>
      <c r="E704" s="71">
        <v>85.8</v>
      </c>
      <c r="F704" s="71">
        <f>E704*D704</f>
        <v>128.69999999999999</v>
      </c>
      <c r="G704" s="71">
        <v>15</v>
      </c>
      <c r="H704" s="71">
        <f>G704*0.1</f>
        <v>1.5</v>
      </c>
      <c r="I704" s="181">
        <f>H704*E704</f>
        <v>128.69999999999999</v>
      </c>
      <c r="J704" s="168"/>
      <c r="K704" s="168"/>
      <c r="L704" s="168"/>
      <c r="M704" s="168"/>
    </row>
    <row r="705" spans="2:14" x14ac:dyDescent="0.25">
      <c r="B705" s="208"/>
      <c r="C705" s="71"/>
      <c r="D705" s="71"/>
      <c r="E705" s="71"/>
      <c r="F705" s="71">
        <f>SUM(F703:F704)</f>
        <v>768.7</v>
      </c>
      <c r="G705" s="71"/>
      <c r="H705" s="71"/>
      <c r="I705" s="181">
        <f>SUM(I703:I704)</f>
        <v>768.7</v>
      </c>
      <c r="J705" s="168"/>
      <c r="K705" s="168"/>
      <c r="L705" s="168"/>
      <c r="M705" s="168"/>
    </row>
    <row r="706" spans="2:14" ht="15.75" thickBot="1" x14ac:dyDescent="0.3">
      <c r="B706" s="209"/>
      <c r="C706" s="210"/>
      <c r="D706" s="210"/>
      <c r="E706" s="210"/>
      <c r="F706" s="211">
        <f>F705/100</f>
        <v>7.6870000000000003</v>
      </c>
      <c r="G706" s="211"/>
      <c r="H706" s="211"/>
      <c r="I706" s="212">
        <f>I705/100</f>
        <v>7.6870000000000003</v>
      </c>
      <c r="J706" s="168"/>
      <c r="K706" s="168"/>
      <c r="L706" s="168"/>
      <c r="M706" s="168"/>
    </row>
    <row r="707" spans="2:14" x14ac:dyDescent="0.25">
      <c r="B707" s="213" t="s">
        <v>56</v>
      </c>
      <c r="C707" s="214"/>
      <c r="D707" s="214">
        <f>C707*0.1</f>
        <v>0</v>
      </c>
      <c r="E707" s="214">
        <v>117</v>
      </c>
      <c r="F707" s="215">
        <f>E707*D707/100</f>
        <v>0</v>
      </c>
      <c r="G707" s="215">
        <v>20</v>
      </c>
      <c r="H707" s="71">
        <f>G707*0.1</f>
        <v>2</v>
      </c>
      <c r="I707" s="216">
        <f>H707*E707/100</f>
        <v>2.34</v>
      </c>
      <c r="J707" s="168"/>
      <c r="K707" s="168"/>
      <c r="L707" s="168"/>
      <c r="M707" s="168"/>
    </row>
    <row r="708" spans="2:14" ht="15.75" thickBot="1" x14ac:dyDescent="0.3">
      <c r="B708" s="215" t="s">
        <v>123</v>
      </c>
      <c r="C708" s="214">
        <v>50</v>
      </c>
      <c r="D708" s="214">
        <f>C708*0.1</f>
        <v>5</v>
      </c>
      <c r="E708" s="214">
        <v>103</v>
      </c>
      <c r="F708" s="215">
        <f>E708*D708/100</f>
        <v>5.15</v>
      </c>
      <c r="G708" s="215">
        <v>50</v>
      </c>
      <c r="H708" s="214">
        <f>G708*0.1</f>
        <v>5</v>
      </c>
      <c r="I708" s="216">
        <f>H708*E708/100</f>
        <v>5.15</v>
      </c>
      <c r="J708" s="168"/>
      <c r="K708" s="168"/>
      <c r="L708" s="168"/>
      <c r="M708" s="168"/>
    </row>
    <row r="709" spans="2:14" ht="15.75" thickBot="1" x14ac:dyDescent="0.3">
      <c r="B709" s="253" t="s">
        <v>50</v>
      </c>
      <c r="C709" s="254"/>
      <c r="D709" s="254"/>
      <c r="E709" s="254"/>
      <c r="F709" s="255">
        <f>F685+F695+F701+F706+F707+F708</f>
        <v>119.55760000000002</v>
      </c>
      <c r="G709" s="254"/>
      <c r="H709" s="254"/>
      <c r="I709" s="256">
        <f>I685+I695+I701+I707+I708+I706</f>
        <v>131.57120000000003</v>
      </c>
      <c r="J709" s="168"/>
      <c r="K709" s="168"/>
      <c r="L709" s="168"/>
      <c r="M709" s="168"/>
    </row>
    <row r="710" spans="2:14" ht="16.5" thickBot="1" x14ac:dyDescent="0.3">
      <c r="B710" s="367" t="s">
        <v>188</v>
      </c>
      <c r="C710" s="368"/>
      <c r="D710" s="368"/>
      <c r="E710" s="368"/>
      <c r="F710" s="368"/>
      <c r="G710" s="368"/>
      <c r="H710" s="368"/>
      <c r="I710" s="369"/>
      <c r="J710" s="168"/>
      <c r="K710" s="168"/>
      <c r="L710" s="168"/>
      <c r="M710" s="168"/>
      <c r="N710" s="168"/>
    </row>
    <row r="711" spans="2:14" x14ac:dyDescent="0.25">
      <c r="B711" s="387" t="s">
        <v>16</v>
      </c>
      <c r="C711" s="389" t="s">
        <v>86</v>
      </c>
      <c r="D711" s="389"/>
      <c r="E711" s="389"/>
      <c r="F711" s="389"/>
      <c r="G711" s="389" t="s">
        <v>85</v>
      </c>
      <c r="H711" s="389"/>
      <c r="I711" s="390"/>
      <c r="J711" s="168"/>
      <c r="K711" s="168"/>
      <c r="L711" s="168"/>
      <c r="M711" s="168"/>
      <c r="N711" s="168"/>
    </row>
    <row r="712" spans="2:14" ht="30.75" thickBot="1" x14ac:dyDescent="0.3">
      <c r="B712" s="388"/>
      <c r="C712" s="221" t="s">
        <v>73</v>
      </c>
      <c r="D712" s="222" t="s">
        <v>5</v>
      </c>
      <c r="E712" s="222" t="s">
        <v>6</v>
      </c>
      <c r="F712" s="222" t="s">
        <v>13</v>
      </c>
      <c r="G712" s="221" t="s">
        <v>73</v>
      </c>
      <c r="H712" s="222" t="s">
        <v>14</v>
      </c>
      <c r="I712" s="179" t="s">
        <v>13</v>
      </c>
      <c r="J712" s="168"/>
      <c r="K712" s="168"/>
      <c r="L712" s="168"/>
      <c r="M712" s="168"/>
      <c r="N712" s="168"/>
    </row>
    <row r="713" spans="2:14" x14ac:dyDescent="0.25">
      <c r="B713" s="3" t="s">
        <v>236</v>
      </c>
      <c r="C713" s="69">
        <v>60</v>
      </c>
      <c r="D713" s="6"/>
      <c r="E713" s="2"/>
      <c r="F713" s="66"/>
      <c r="G713" s="86">
        <v>100</v>
      </c>
      <c r="H713" s="6"/>
      <c r="I713" s="66"/>
      <c r="J713" s="168"/>
      <c r="K713" s="168"/>
      <c r="L713" s="168"/>
      <c r="M713" s="168"/>
      <c r="N713" s="168"/>
    </row>
    <row r="714" spans="2:14" x14ac:dyDescent="0.25">
      <c r="B714" s="66" t="s">
        <v>106</v>
      </c>
      <c r="C714" s="86">
        <v>43</v>
      </c>
      <c r="D714" s="29">
        <f>C714*0.1</f>
        <v>4.3</v>
      </c>
      <c r="E714" s="2">
        <v>170</v>
      </c>
      <c r="F714" s="66">
        <f>E714*D714</f>
        <v>731</v>
      </c>
      <c r="G714" s="86">
        <v>72</v>
      </c>
      <c r="H714" s="29">
        <f>G714*0.1</f>
        <v>7.2</v>
      </c>
      <c r="I714" s="66">
        <f>H714*E714</f>
        <v>1224</v>
      </c>
      <c r="J714" s="168"/>
      <c r="K714" s="168"/>
      <c r="L714" s="168"/>
      <c r="M714" s="168"/>
      <c r="N714" s="168"/>
    </row>
    <row r="715" spans="2:14" x14ac:dyDescent="0.25">
      <c r="B715" s="66" t="s">
        <v>25</v>
      </c>
      <c r="C715" s="86">
        <v>14.3</v>
      </c>
      <c r="D715" s="29">
        <f t="shared" ref="D715:D717" si="233">C715*0.1</f>
        <v>1.4300000000000002</v>
      </c>
      <c r="E715" s="2">
        <v>49</v>
      </c>
      <c r="F715" s="66">
        <f t="shared" ref="F715:F717" si="234">E715*D715</f>
        <v>70.070000000000007</v>
      </c>
      <c r="G715" s="86">
        <v>24</v>
      </c>
      <c r="H715" s="29">
        <f t="shared" ref="H715:H717" si="235">G715*0.1</f>
        <v>2.4000000000000004</v>
      </c>
      <c r="I715" s="66">
        <f t="shared" ref="I715:I717" si="236">H715*E715</f>
        <v>117.60000000000002</v>
      </c>
      <c r="J715" s="168"/>
      <c r="K715" s="168"/>
      <c r="L715" s="168"/>
      <c r="M715" s="168"/>
      <c r="N715" s="168"/>
    </row>
    <row r="716" spans="2:14" x14ac:dyDescent="0.25">
      <c r="B716" s="66" t="s">
        <v>141</v>
      </c>
      <c r="C716" s="86">
        <v>3</v>
      </c>
      <c r="D716" s="29">
        <f t="shared" si="233"/>
        <v>0.30000000000000004</v>
      </c>
      <c r="E716" s="2">
        <v>138</v>
      </c>
      <c r="F716" s="66">
        <f t="shared" si="234"/>
        <v>41.400000000000006</v>
      </c>
      <c r="G716" s="86">
        <v>5</v>
      </c>
      <c r="H716" s="29">
        <f t="shared" si="235"/>
        <v>0.5</v>
      </c>
      <c r="I716" s="66">
        <f t="shared" si="236"/>
        <v>69</v>
      </c>
      <c r="J716" s="168"/>
      <c r="K716" s="168"/>
      <c r="L716" s="168"/>
      <c r="M716" s="168"/>
      <c r="N716" s="168"/>
    </row>
    <row r="717" spans="2:14" x14ac:dyDescent="0.25">
      <c r="B717" s="66" t="s">
        <v>1</v>
      </c>
      <c r="C717" s="86">
        <v>2</v>
      </c>
      <c r="D717" s="29">
        <f t="shared" si="233"/>
        <v>0.2</v>
      </c>
      <c r="E717" s="2">
        <v>27</v>
      </c>
      <c r="F717" s="66">
        <f t="shared" si="234"/>
        <v>5.4</v>
      </c>
      <c r="G717" s="86">
        <v>3</v>
      </c>
      <c r="H717" s="29">
        <f t="shared" si="235"/>
        <v>0.30000000000000004</v>
      </c>
      <c r="I717" s="66">
        <f t="shared" si="236"/>
        <v>8.1000000000000014</v>
      </c>
      <c r="J717" s="168"/>
      <c r="K717" s="168"/>
      <c r="L717" s="168"/>
      <c r="M717" s="168"/>
      <c r="N717" s="168"/>
    </row>
    <row r="718" spans="2:14" x14ac:dyDescent="0.25">
      <c r="B718" s="66"/>
      <c r="C718" s="86"/>
      <c r="D718" s="29"/>
      <c r="E718" s="2"/>
      <c r="F718" s="66">
        <f>SUM(F714:F717)</f>
        <v>847.87</v>
      </c>
      <c r="G718" s="69"/>
      <c r="H718" s="29"/>
      <c r="I718" s="66">
        <f>SUM(I714:I717)</f>
        <v>1418.6999999999998</v>
      </c>
      <c r="J718" s="168"/>
      <c r="K718" s="168"/>
      <c r="L718" s="168"/>
      <c r="M718" s="168"/>
      <c r="N718" s="168"/>
    </row>
    <row r="719" spans="2:14" ht="15.75" thickBot="1" x14ac:dyDescent="0.3">
      <c r="B719" s="3"/>
      <c r="C719" s="69"/>
      <c r="D719" s="2"/>
      <c r="E719" s="2"/>
      <c r="F719" s="3">
        <f>F718/100</f>
        <v>8.4786999999999999</v>
      </c>
      <c r="G719" s="69"/>
      <c r="H719" s="2"/>
      <c r="I719" s="3">
        <f>I718/100</f>
        <v>14.186999999999998</v>
      </c>
      <c r="J719" s="168"/>
      <c r="K719" s="168"/>
      <c r="L719" s="168"/>
      <c r="M719" s="168"/>
      <c r="N719" s="168"/>
    </row>
    <row r="720" spans="2:14" x14ac:dyDescent="0.25">
      <c r="B720" s="239" t="s">
        <v>230</v>
      </c>
      <c r="C720" s="240">
        <v>100</v>
      </c>
      <c r="D720" s="241"/>
      <c r="E720" s="241"/>
      <c r="F720" s="241"/>
      <c r="G720" s="241">
        <v>120</v>
      </c>
      <c r="H720" s="225"/>
      <c r="I720" s="180"/>
      <c r="J720" s="168"/>
      <c r="K720" s="168"/>
      <c r="L720" s="168"/>
      <c r="M720" s="168"/>
      <c r="N720" s="168"/>
    </row>
    <row r="721" spans="2:14" x14ac:dyDescent="0.25">
      <c r="B721" s="208" t="s">
        <v>231</v>
      </c>
      <c r="C721" s="71">
        <v>97</v>
      </c>
      <c r="D721" s="71">
        <f>C721*0.1</f>
        <v>9.7000000000000011</v>
      </c>
      <c r="E721" s="71">
        <v>440</v>
      </c>
      <c r="F721" s="71">
        <f t="shared" ref="F721:F727" si="237">E721*D721</f>
        <v>4268.0000000000009</v>
      </c>
      <c r="G721" s="71">
        <v>125</v>
      </c>
      <c r="H721" s="71">
        <f>G721*0.1</f>
        <v>12.5</v>
      </c>
      <c r="I721" s="181">
        <f>H721*E721</f>
        <v>5500</v>
      </c>
      <c r="J721" s="168"/>
      <c r="K721" s="168"/>
      <c r="L721" s="168"/>
      <c r="M721" s="168"/>
      <c r="N721" s="168"/>
    </row>
    <row r="722" spans="2:14" x14ac:dyDescent="0.25">
      <c r="B722" s="208" t="s">
        <v>232</v>
      </c>
      <c r="C722" s="71">
        <v>1</v>
      </c>
      <c r="D722" s="71">
        <f t="shared" ref="D722:D727" si="238">C722*0.1</f>
        <v>0.1</v>
      </c>
      <c r="E722" s="71">
        <v>138</v>
      </c>
      <c r="F722" s="71">
        <f t="shared" si="237"/>
        <v>13.8</v>
      </c>
      <c r="G722" s="71">
        <v>1</v>
      </c>
      <c r="H722" s="71">
        <f t="shared" ref="H722:H727" si="239">G722*0.1</f>
        <v>0.1</v>
      </c>
      <c r="I722" s="181">
        <f t="shared" ref="I722:I727" si="240">H722*E722</f>
        <v>13.8</v>
      </c>
      <c r="J722" s="168"/>
      <c r="K722" s="168"/>
      <c r="L722" s="168"/>
      <c r="M722" s="168"/>
      <c r="N722" s="168"/>
    </row>
    <row r="723" spans="2:14" x14ac:dyDescent="0.25">
      <c r="B723" s="208" t="s">
        <v>1</v>
      </c>
      <c r="C723" s="71">
        <v>1</v>
      </c>
      <c r="D723" s="71">
        <f t="shared" si="238"/>
        <v>0.1</v>
      </c>
      <c r="E723" s="71">
        <v>27</v>
      </c>
      <c r="F723" s="71">
        <f t="shared" si="237"/>
        <v>2.7</v>
      </c>
      <c r="G723" s="71">
        <v>1</v>
      </c>
      <c r="H723" s="71">
        <f t="shared" si="239"/>
        <v>0.1</v>
      </c>
      <c r="I723" s="181">
        <f t="shared" si="240"/>
        <v>2.7</v>
      </c>
      <c r="J723" s="168"/>
      <c r="K723" s="168"/>
      <c r="L723" s="168"/>
      <c r="M723" s="168"/>
      <c r="N723" s="168"/>
    </row>
    <row r="724" spans="2:14" x14ac:dyDescent="0.25">
      <c r="B724" s="208" t="s">
        <v>67</v>
      </c>
      <c r="C724" s="71">
        <v>0.6</v>
      </c>
      <c r="D724" s="71">
        <f t="shared" si="238"/>
        <v>0.06</v>
      </c>
      <c r="E724" s="71">
        <v>138</v>
      </c>
      <c r="F724" s="71">
        <f t="shared" si="237"/>
        <v>8.2799999999999994</v>
      </c>
      <c r="G724" s="71">
        <f t="shared" ref="G724:G727" si="241">C724</f>
        <v>0.6</v>
      </c>
      <c r="H724" s="71">
        <f t="shared" si="239"/>
        <v>0.06</v>
      </c>
      <c r="I724" s="181">
        <f t="shared" si="240"/>
        <v>8.2799999999999994</v>
      </c>
      <c r="J724" s="168"/>
      <c r="K724" s="168"/>
      <c r="L724" s="168"/>
      <c r="M724" s="168"/>
      <c r="N724" s="168"/>
    </row>
    <row r="725" spans="2:14" x14ac:dyDescent="0.25">
      <c r="B725" s="237" t="s">
        <v>26</v>
      </c>
      <c r="C725" s="214">
        <v>1.5</v>
      </c>
      <c r="D725" s="71">
        <f t="shared" si="238"/>
        <v>0.15000000000000002</v>
      </c>
      <c r="E725" s="214">
        <v>30</v>
      </c>
      <c r="F725" s="214">
        <f t="shared" si="237"/>
        <v>4.5000000000000009</v>
      </c>
      <c r="G725" s="71">
        <f t="shared" si="241"/>
        <v>1.5</v>
      </c>
      <c r="H725" s="71">
        <f t="shared" si="239"/>
        <v>0.15000000000000002</v>
      </c>
      <c r="I725" s="181">
        <f t="shared" si="240"/>
        <v>4.5000000000000009</v>
      </c>
      <c r="J725" s="168"/>
      <c r="K725" s="168"/>
      <c r="L725" s="168"/>
      <c r="M725" s="168"/>
      <c r="N725" s="168"/>
    </row>
    <row r="726" spans="2:14" x14ac:dyDescent="0.25">
      <c r="B726" s="208" t="s">
        <v>153</v>
      </c>
      <c r="C726" s="71">
        <v>3</v>
      </c>
      <c r="D726" s="71">
        <f t="shared" si="238"/>
        <v>0.30000000000000004</v>
      </c>
      <c r="E726" s="71">
        <v>132</v>
      </c>
      <c r="F726" s="71">
        <f t="shared" si="237"/>
        <v>39.600000000000009</v>
      </c>
      <c r="G726" s="71">
        <f t="shared" si="241"/>
        <v>3</v>
      </c>
      <c r="H726" s="71">
        <f t="shared" si="239"/>
        <v>0.30000000000000004</v>
      </c>
      <c r="I726" s="181">
        <f t="shared" si="240"/>
        <v>39.600000000000009</v>
      </c>
      <c r="J726" s="168"/>
      <c r="K726" s="168"/>
      <c r="L726" s="168"/>
      <c r="M726" s="168"/>
      <c r="N726" s="168"/>
    </row>
    <row r="727" spans="2:14" x14ac:dyDescent="0.25">
      <c r="B727" s="208" t="s">
        <v>19</v>
      </c>
      <c r="C727" s="71">
        <v>4</v>
      </c>
      <c r="D727" s="71">
        <f t="shared" si="238"/>
        <v>0.4</v>
      </c>
      <c r="E727" s="71">
        <v>72</v>
      </c>
      <c r="F727" s="71">
        <f t="shared" si="237"/>
        <v>28.8</v>
      </c>
      <c r="G727" s="71">
        <f t="shared" si="241"/>
        <v>4</v>
      </c>
      <c r="H727" s="71">
        <f t="shared" si="239"/>
        <v>0.4</v>
      </c>
      <c r="I727" s="181">
        <f t="shared" si="240"/>
        <v>28.8</v>
      </c>
      <c r="J727" s="168"/>
      <c r="K727" s="168"/>
      <c r="L727" s="168"/>
      <c r="M727" s="168"/>
      <c r="N727" s="168"/>
    </row>
    <row r="728" spans="2:14" ht="15.75" thickBot="1" x14ac:dyDescent="0.3">
      <c r="B728" s="237"/>
      <c r="C728" s="214"/>
      <c r="D728" s="214"/>
      <c r="E728" s="214"/>
      <c r="F728" s="214">
        <f>SUM(F721:F727)</f>
        <v>4365.6800000000012</v>
      </c>
      <c r="G728" s="214"/>
      <c r="H728" s="214"/>
      <c r="I728" s="184">
        <f>SUM(I721:I727)</f>
        <v>5597.68</v>
      </c>
      <c r="J728" s="168"/>
      <c r="K728" s="168"/>
      <c r="L728" s="168"/>
      <c r="M728" s="168"/>
      <c r="N728" s="168"/>
    </row>
    <row r="729" spans="2:14" ht="15.75" thickBot="1" x14ac:dyDescent="0.3">
      <c r="B729" s="242"/>
      <c r="C729" s="243"/>
      <c r="D729" s="243"/>
      <c r="E729" s="243"/>
      <c r="F729" s="238">
        <f>F728/100</f>
        <v>43.656800000000011</v>
      </c>
      <c r="G729" s="233"/>
      <c r="H729" s="233"/>
      <c r="I729" s="183">
        <f>I728/100</f>
        <v>55.976800000000004</v>
      </c>
      <c r="J729" s="168"/>
      <c r="K729" s="168"/>
      <c r="L729" s="168"/>
      <c r="M729" s="168"/>
      <c r="N729" s="168"/>
    </row>
    <row r="730" spans="2:14" x14ac:dyDescent="0.25">
      <c r="B730" s="239" t="s">
        <v>83</v>
      </c>
      <c r="C730" s="224">
        <v>150</v>
      </c>
      <c r="D730" s="224"/>
      <c r="E730" s="224"/>
      <c r="F730" s="224"/>
      <c r="G730" s="224">
        <v>180</v>
      </c>
      <c r="H730" s="225"/>
      <c r="I730" s="180"/>
      <c r="J730" s="168"/>
      <c r="K730" s="168"/>
      <c r="L730" s="168"/>
      <c r="M730" s="168"/>
      <c r="N730" s="168"/>
    </row>
    <row r="731" spans="2:14" x14ac:dyDescent="0.25">
      <c r="B731" s="208" t="s">
        <v>112</v>
      </c>
      <c r="C731" s="71">
        <v>75.8</v>
      </c>
      <c r="D731" s="71">
        <f>C731*0.1</f>
        <v>7.58</v>
      </c>
      <c r="E731" s="71">
        <v>57</v>
      </c>
      <c r="F731" s="71">
        <f>E731*D731</f>
        <v>432.06</v>
      </c>
      <c r="G731" s="71">
        <v>90.2</v>
      </c>
      <c r="H731" s="71">
        <f>G731*0.1</f>
        <v>9.0200000000000014</v>
      </c>
      <c r="I731" s="181">
        <f>H731*E731</f>
        <v>514.1400000000001</v>
      </c>
      <c r="J731" s="168"/>
      <c r="K731" s="168"/>
      <c r="L731" s="168"/>
      <c r="M731" s="168"/>
      <c r="N731" s="168"/>
    </row>
    <row r="732" spans="2:14" x14ac:dyDescent="0.25">
      <c r="B732" s="208" t="s">
        <v>1</v>
      </c>
      <c r="C732" s="71">
        <v>2</v>
      </c>
      <c r="D732" s="71">
        <f t="shared" ref="D732:D733" si="242">C732*0.1</f>
        <v>0.2</v>
      </c>
      <c r="E732" s="71">
        <v>27</v>
      </c>
      <c r="F732" s="71">
        <f t="shared" ref="F732" si="243">E732*D732</f>
        <v>5.4</v>
      </c>
      <c r="G732" s="71">
        <v>3</v>
      </c>
      <c r="H732" s="71">
        <f t="shared" ref="H732:H733" si="244">G732*0.1</f>
        <v>0.30000000000000004</v>
      </c>
      <c r="I732" s="181">
        <f t="shared" ref="I732:I733" si="245">H732*E732</f>
        <v>8.1000000000000014</v>
      </c>
      <c r="J732" s="168"/>
      <c r="K732" s="168"/>
      <c r="L732" s="168"/>
      <c r="M732" s="168"/>
      <c r="N732" s="168"/>
    </row>
    <row r="733" spans="2:14" x14ac:dyDescent="0.25">
      <c r="B733" s="208" t="s">
        <v>68</v>
      </c>
      <c r="C733" s="71">
        <v>10</v>
      </c>
      <c r="D733" s="71">
        <f t="shared" si="242"/>
        <v>1</v>
      </c>
      <c r="E733" s="71">
        <v>620</v>
      </c>
      <c r="F733" s="71">
        <f>E733*D733</f>
        <v>620</v>
      </c>
      <c r="G733" s="71">
        <v>12</v>
      </c>
      <c r="H733" s="71">
        <f t="shared" si="244"/>
        <v>1.2000000000000002</v>
      </c>
      <c r="I733" s="181">
        <f t="shared" si="245"/>
        <v>744.00000000000011</v>
      </c>
      <c r="J733" s="168"/>
      <c r="K733" s="168"/>
      <c r="L733" s="168"/>
      <c r="M733" s="168"/>
      <c r="N733" s="168"/>
    </row>
    <row r="734" spans="2:14" x14ac:dyDescent="0.25">
      <c r="B734" s="208"/>
      <c r="C734" s="71"/>
      <c r="D734" s="71"/>
      <c r="E734" s="71"/>
      <c r="F734" s="71">
        <f>SUM(F731:F733)</f>
        <v>1057.46</v>
      </c>
      <c r="G734" s="71"/>
      <c r="H734" s="71"/>
      <c r="I734" s="181">
        <f>SUM(I731:I733)</f>
        <v>1266.2400000000002</v>
      </c>
      <c r="J734" s="168"/>
      <c r="K734" s="168"/>
      <c r="L734" s="168"/>
      <c r="M734" s="168"/>
      <c r="N734" s="168"/>
    </row>
    <row r="735" spans="2:14" ht="15.75" thickBot="1" x14ac:dyDescent="0.3">
      <c r="B735" s="209"/>
      <c r="C735" s="210"/>
      <c r="D735" s="210"/>
      <c r="E735" s="210"/>
      <c r="F735" s="244">
        <f>F734/100</f>
        <v>10.5746</v>
      </c>
      <c r="G735" s="210"/>
      <c r="H735" s="210"/>
      <c r="I735" s="186">
        <f>I734/100</f>
        <v>12.662400000000002</v>
      </c>
      <c r="J735" s="168"/>
      <c r="K735" s="168"/>
      <c r="L735" s="168"/>
      <c r="M735" s="168"/>
      <c r="N735" s="168"/>
    </row>
    <row r="736" spans="2:14" x14ac:dyDescent="0.25">
      <c r="B736" s="239" t="s">
        <v>169</v>
      </c>
      <c r="C736" s="224">
        <v>200</v>
      </c>
      <c r="D736" s="224"/>
      <c r="E736" s="224"/>
      <c r="F736" s="224"/>
      <c r="G736" s="224">
        <v>200</v>
      </c>
      <c r="H736" s="225"/>
      <c r="I736" s="180"/>
      <c r="J736" s="168"/>
      <c r="K736" s="168"/>
      <c r="L736" s="168"/>
      <c r="M736" s="168"/>
      <c r="N736" s="168"/>
    </row>
    <row r="737" spans="2:14" x14ac:dyDescent="0.25">
      <c r="B737" s="208" t="s">
        <v>161</v>
      </c>
      <c r="C737" s="71">
        <v>20</v>
      </c>
      <c r="D737" s="71">
        <f>C737*0.1</f>
        <v>2</v>
      </c>
      <c r="E737" s="71">
        <v>322</v>
      </c>
      <c r="F737" s="71">
        <f>E737*D737</f>
        <v>644</v>
      </c>
      <c r="G737" s="71">
        <v>20</v>
      </c>
      <c r="H737" s="71">
        <f>G737*0.1</f>
        <v>2</v>
      </c>
      <c r="I737" s="181">
        <f>H737*E737</f>
        <v>644</v>
      </c>
      <c r="J737" s="168"/>
      <c r="K737" s="168"/>
      <c r="L737" s="168"/>
      <c r="M737" s="168"/>
      <c r="N737" s="168"/>
    </row>
    <row r="738" spans="2:14" x14ac:dyDescent="0.25">
      <c r="B738" s="208" t="s">
        <v>2</v>
      </c>
      <c r="C738" s="71">
        <v>15</v>
      </c>
      <c r="D738" s="71">
        <f>C738*0.1</f>
        <v>1.5</v>
      </c>
      <c r="E738" s="71">
        <v>85.8</v>
      </c>
      <c r="F738" s="71">
        <f>E738*D738</f>
        <v>128.69999999999999</v>
      </c>
      <c r="G738" s="71">
        <v>15</v>
      </c>
      <c r="H738" s="71">
        <f>G738*0.1</f>
        <v>1.5</v>
      </c>
      <c r="I738" s="181">
        <f>H738*E738</f>
        <v>128.69999999999999</v>
      </c>
      <c r="J738" s="168"/>
      <c r="K738" s="168"/>
      <c r="L738" s="168"/>
      <c r="M738" s="168"/>
      <c r="N738" s="168"/>
    </row>
    <row r="739" spans="2:14" x14ac:dyDescent="0.25">
      <c r="B739" s="208"/>
      <c r="C739" s="71"/>
      <c r="D739" s="71"/>
      <c r="E739" s="71"/>
      <c r="F739" s="71">
        <f>SUM(F737:F738)</f>
        <v>772.7</v>
      </c>
      <c r="G739" s="71"/>
      <c r="H739" s="71"/>
      <c r="I739" s="181">
        <f>SUM(I737:I738)</f>
        <v>772.7</v>
      </c>
      <c r="J739" s="168"/>
      <c r="K739" s="168"/>
      <c r="L739" s="168"/>
      <c r="M739" s="168"/>
      <c r="N739" s="168"/>
    </row>
    <row r="740" spans="2:14" ht="15.75" thickBot="1" x14ac:dyDescent="0.3">
      <c r="B740" s="245"/>
      <c r="C740" s="210"/>
      <c r="D740" s="210"/>
      <c r="E740" s="210"/>
      <c r="F740" s="211">
        <f>F739/100</f>
        <v>7.7270000000000003</v>
      </c>
      <c r="G740" s="210"/>
      <c r="H740" s="210"/>
      <c r="I740" s="212">
        <f>I739/100</f>
        <v>7.7270000000000003</v>
      </c>
      <c r="J740" s="168"/>
      <c r="K740" s="168"/>
      <c r="L740" s="168"/>
      <c r="M740" s="168"/>
      <c r="N740" s="168"/>
    </row>
    <row r="741" spans="2:14" ht="15.75" thickBot="1" x14ac:dyDescent="0.3">
      <c r="B741" s="223" t="s">
        <v>55</v>
      </c>
      <c r="C741" s="224">
        <v>50</v>
      </c>
      <c r="D741" s="225">
        <v>5</v>
      </c>
      <c r="E741" s="225">
        <v>62</v>
      </c>
      <c r="F741" s="224">
        <f>E741*D741/100</f>
        <v>3.1</v>
      </c>
      <c r="G741" s="224">
        <v>50</v>
      </c>
      <c r="H741" s="225">
        <v>5</v>
      </c>
      <c r="I741" s="187">
        <f>H741*E741/100</f>
        <v>3.1</v>
      </c>
      <c r="J741" s="168"/>
      <c r="K741" s="168"/>
      <c r="L741" s="168"/>
      <c r="M741" s="168"/>
      <c r="N741" s="168"/>
    </row>
    <row r="742" spans="2:14" ht="15.75" thickBot="1" x14ac:dyDescent="0.3">
      <c r="B742" s="245" t="s">
        <v>56</v>
      </c>
      <c r="C742" s="210"/>
      <c r="D742" s="210">
        <f>C742*0.1</f>
        <v>0</v>
      </c>
      <c r="E742" s="210">
        <v>117</v>
      </c>
      <c r="F742" s="224">
        <f>E742*D742/100</f>
        <v>0</v>
      </c>
      <c r="G742" s="211">
        <v>30</v>
      </c>
      <c r="H742" s="210">
        <f>G742*0.1</f>
        <v>3</v>
      </c>
      <c r="I742" s="187">
        <f>H742*E742/100</f>
        <v>3.51</v>
      </c>
      <c r="J742" s="168"/>
      <c r="K742" s="168"/>
      <c r="L742" s="168"/>
      <c r="M742" s="168"/>
      <c r="N742" s="168"/>
    </row>
    <row r="743" spans="2:14" ht="15.75" thickBot="1" x14ac:dyDescent="0.3">
      <c r="B743" s="218" t="s">
        <v>50</v>
      </c>
      <c r="C743" s="219"/>
      <c r="D743" s="219"/>
      <c r="E743" s="219"/>
      <c r="F743" s="220">
        <f>F719+F729+F735+F740+F741+F742</f>
        <v>73.537100000000009</v>
      </c>
      <c r="G743" s="246"/>
      <c r="H743" s="246"/>
      <c r="I743" s="247">
        <f>I719+I729+I735+I740+I741+I742</f>
        <v>97.163200000000018</v>
      </c>
      <c r="J743" s="168"/>
      <c r="K743" s="168"/>
      <c r="L743" s="168"/>
      <c r="M743" s="168"/>
      <c r="N743" s="168"/>
    </row>
    <row r="744" spans="2:14" x14ac:dyDescent="0.25"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</row>
    <row r="745" spans="2:14" x14ac:dyDescent="0.25"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</row>
    <row r="746" spans="2:14" x14ac:dyDescent="0.25"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</row>
    <row r="747" spans="2:14" x14ac:dyDescent="0.25"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</row>
    <row r="748" spans="2:14" x14ac:dyDescent="0.25"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</row>
    <row r="749" spans="2:14" x14ac:dyDescent="0.25"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</row>
    <row r="750" spans="2:14" x14ac:dyDescent="0.25"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</row>
    <row r="751" spans="2:14" x14ac:dyDescent="0.25"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</row>
    <row r="752" spans="2:14" x14ac:dyDescent="0.25"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</row>
    <row r="753" spans="2:14" x14ac:dyDescent="0.25"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</row>
    <row r="754" spans="2:14" x14ac:dyDescent="0.25">
      <c r="J754" s="168"/>
      <c r="K754" s="168"/>
      <c r="L754" s="168"/>
      <c r="M754" s="168"/>
      <c r="N754" s="168"/>
    </row>
    <row r="755" spans="2:14" x14ac:dyDescent="0.25">
      <c r="J755" s="168"/>
      <c r="K755" s="168"/>
      <c r="L755" s="168"/>
      <c r="M755" s="168"/>
      <c r="N755" s="168"/>
    </row>
    <row r="756" spans="2:14" x14ac:dyDescent="0.25">
      <c r="J756" s="168"/>
      <c r="K756" s="168"/>
      <c r="L756" s="168"/>
      <c r="M756" s="168"/>
      <c r="N756" s="168"/>
    </row>
    <row r="757" spans="2:14" x14ac:dyDescent="0.25">
      <c r="J757" s="168"/>
      <c r="K757" s="168"/>
      <c r="L757" s="168"/>
      <c r="M757" s="168"/>
      <c r="N757" s="168"/>
    </row>
    <row r="758" spans="2:14" x14ac:dyDescent="0.25">
      <c r="J758" s="168"/>
      <c r="K758" s="168"/>
      <c r="L758" s="168"/>
      <c r="M758" s="168"/>
      <c r="N758" s="168"/>
    </row>
    <row r="759" spans="2:14" x14ac:dyDescent="0.25">
      <c r="J759" s="168"/>
      <c r="K759" s="168"/>
      <c r="L759" s="168"/>
      <c r="M759" s="168"/>
      <c r="N759" s="168"/>
    </row>
    <row r="760" spans="2:14" x14ac:dyDescent="0.25">
      <c r="J760" s="168"/>
      <c r="K760" s="168"/>
      <c r="L760" s="168"/>
      <c r="M760" s="168"/>
      <c r="N760" s="168"/>
    </row>
    <row r="761" spans="2:14" x14ac:dyDescent="0.25">
      <c r="J761" s="168"/>
      <c r="K761" s="168"/>
      <c r="L761" s="168"/>
      <c r="M761" s="168"/>
      <c r="N761" s="168"/>
    </row>
    <row r="762" spans="2:14" x14ac:dyDescent="0.25">
      <c r="J762" s="168"/>
      <c r="K762" s="168"/>
      <c r="L762" s="168"/>
      <c r="M762" s="168"/>
      <c r="N762" s="168"/>
    </row>
    <row r="763" spans="2:14" x14ac:dyDescent="0.25">
      <c r="J763" s="168"/>
      <c r="K763" s="168"/>
      <c r="L763" s="168"/>
      <c r="M763" s="168"/>
      <c r="N763" s="168"/>
    </row>
    <row r="764" spans="2:14" x14ac:dyDescent="0.25">
      <c r="J764" s="168"/>
      <c r="K764" s="168"/>
      <c r="L764" s="168"/>
      <c r="M764" s="168"/>
      <c r="N764" s="168"/>
    </row>
    <row r="765" spans="2:14" x14ac:dyDescent="0.25">
      <c r="J765" s="168"/>
      <c r="K765" s="168"/>
      <c r="L765" s="168"/>
      <c r="M765" s="168"/>
      <c r="N765" s="168"/>
    </row>
    <row r="766" spans="2:14" x14ac:dyDescent="0.25">
      <c r="J766" s="168"/>
      <c r="K766" s="168"/>
      <c r="L766" s="168"/>
      <c r="M766" s="168"/>
      <c r="N766" s="168"/>
    </row>
    <row r="767" spans="2:14" x14ac:dyDescent="0.25">
      <c r="J767" s="168"/>
      <c r="K767" s="168"/>
      <c r="L767" s="168"/>
      <c r="M767" s="168"/>
      <c r="N767" s="168"/>
    </row>
    <row r="768" spans="2:14" x14ac:dyDescent="0.25">
      <c r="J768" s="168"/>
      <c r="K768" s="168"/>
      <c r="L768" s="168"/>
      <c r="M768" s="168"/>
      <c r="N768" s="168"/>
    </row>
    <row r="769" spans="10:14" x14ac:dyDescent="0.25">
      <c r="J769" s="168"/>
      <c r="K769" s="168"/>
      <c r="L769" s="168"/>
      <c r="M769" s="168"/>
      <c r="N769" s="168"/>
    </row>
    <row r="770" spans="10:14" x14ac:dyDescent="0.25">
      <c r="J770" s="168"/>
      <c r="K770" s="168"/>
      <c r="L770" s="168"/>
      <c r="M770" s="168"/>
      <c r="N770" s="168"/>
    </row>
    <row r="771" spans="10:14" x14ac:dyDescent="0.25">
      <c r="J771" s="168"/>
      <c r="K771" s="168"/>
      <c r="L771" s="168"/>
      <c r="M771" s="168"/>
      <c r="N771" s="168"/>
    </row>
    <row r="772" spans="10:14" x14ac:dyDescent="0.25">
      <c r="J772" s="168"/>
      <c r="K772" s="168"/>
      <c r="L772" s="168"/>
      <c r="M772" s="168"/>
      <c r="N772" s="168"/>
    </row>
    <row r="773" spans="10:14" x14ac:dyDescent="0.25">
      <c r="J773" s="168"/>
      <c r="K773" s="168"/>
      <c r="L773" s="168"/>
      <c r="M773" s="168"/>
      <c r="N773" s="168"/>
    </row>
    <row r="774" spans="10:14" x14ac:dyDescent="0.25">
      <c r="J774" s="168"/>
      <c r="K774" s="168"/>
      <c r="L774" s="168"/>
      <c r="M774" s="168"/>
      <c r="N774" s="168"/>
    </row>
    <row r="775" spans="10:14" x14ac:dyDescent="0.25">
      <c r="J775" s="168"/>
      <c r="K775" s="168"/>
      <c r="L775" s="168"/>
      <c r="M775" s="168"/>
      <c r="N775" s="168"/>
    </row>
    <row r="776" spans="10:14" x14ac:dyDescent="0.25">
      <c r="J776" s="168"/>
      <c r="K776" s="168"/>
      <c r="L776" s="168"/>
      <c r="M776" s="168"/>
      <c r="N776" s="168"/>
    </row>
    <row r="777" spans="10:14" x14ac:dyDescent="0.25">
      <c r="J777" s="168"/>
      <c r="K777" s="168"/>
      <c r="L777" s="168"/>
      <c r="M777" s="168"/>
      <c r="N777" s="168"/>
    </row>
    <row r="778" spans="10:14" x14ac:dyDescent="0.25">
      <c r="J778" s="168"/>
      <c r="K778" s="168"/>
      <c r="L778" s="168"/>
      <c r="M778" s="168"/>
      <c r="N778" s="168"/>
    </row>
    <row r="779" spans="10:14" x14ac:dyDescent="0.25">
      <c r="J779" s="168"/>
      <c r="K779" s="168"/>
      <c r="L779" s="168"/>
      <c r="M779" s="168"/>
      <c r="N779" s="168"/>
    </row>
    <row r="780" spans="10:14" x14ac:dyDescent="0.25">
      <c r="J780" s="168"/>
      <c r="K780" s="168"/>
      <c r="L780" s="168"/>
      <c r="M780" s="168"/>
      <c r="N780" s="168"/>
    </row>
    <row r="781" spans="10:14" x14ac:dyDescent="0.25">
      <c r="J781" s="168"/>
      <c r="K781" s="168"/>
      <c r="L781" s="168"/>
      <c r="M781" s="168"/>
      <c r="N781" s="168"/>
    </row>
    <row r="782" spans="10:14" x14ac:dyDescent="0.25">
      <c r="J782" s="168"/>
      <c r="K782" s="168"/>
      <c r="L782" s="168"/>
      <c r="M782" s="168"/>
      <c r="N782" s="168"/>
    </row>
    <row r="783" spans="10:14" x14ac:dyDescent="0.25">
      <c r="J783" s="168"/>
      <c r="K783" s="168"/>
      <c r="L783" s="168"/>
      <c r="M783" s="168"/>
      <c r="N783" s="168"/>
    </row>
    <row r="784" spans="10:14" x14ac:dyDescent="0.25">
      <c r="J784" s="168"/>
      <c r="K784" s="168"/>
      <c r="L784" s="168"/>
      <c r="M784" s="168"/>
      <c r="N784" s="168"/>
    </row>
    <row r="785" spans="10:14" x14ac:dyDescent="0.25">
      <c r="J785" s="168"/>
      <c r="K785" s="168"/>
      <c r="L785" s="168"/>
      <c r="M785" s="168"/>
      <c r="N785" s="168"/>
    </row>
    <row r="786" spans="10:14" x14ac:dyDescent="0.25">
      <c r="J786" s="168"/>
      <c r="K786" s="168"/>
      <c r="L786" s="168"/>
      <c r="M786" s="168"/>
      <c r="N786" s="168"/>
    </row>
    <row r="787" spans="10:14" x14ac:dyDescent="0.25">
      <c r="J787" s="168"/>
      <c r="K787" s="168"/>
      <c r="L787" s="168"/>
      <c r="M787" s="168"/>
      <c r="N787" s="168"/>
    </row>
    <row r="788" spans="10:14" x14ac:dyDescent="0.25">
      <c r="J788" s="168"/>
      <c r="K788" s="168"/>
      <c r="L788" s="168"/>
      <c r="M788" s="168"/>
      <c r="N788" s="168"/>
    </row>
    <row r="789" spans="10:14" x14ac:dyDescent="0.25">
      <c r="J789" s="168"/>
      <c r="K789" s="168"/>
      <c r="L789" s="168"/>
      <c r="M789" s="168"/>
      <c r="N789" s="168"/>
    </row>
    <row r="790" spans="10:14" x14ac:dyDescent="0.25">
      <c r="J790" s="168"/>
      <c r="K790" s="168"/>
      <c r="L790" s="168"/>
      <c r="M790" s="168"/>
      <c r="N790" s="168"/>
    </row>
    <row r="791" spans="10:14" x14ac:dyDescent="0.25">
      <c r="J791" s="168"/>
      <c r="K791" s="168"/>
      <c r="L791" s="168"/>
      <c r="M791" s="168"/>
      <c r="N791" s="168"/>
    </row>
    <row r="792" spans="10:14" x14ac:dyDescent="0.25">
      <c r="J792" s="168"/>
      <c r="K792" s="168"/>
      <c r="L792" s="168"/>
      <c r="M792" s="168"/>
      <c r="N792" s="168"/>
    </row>
    <row r="793" spans="10:14" x14ac:dyDescent="0.25">
      <c r="J793" s="168"/>
      <c r="K793" s="168"/>
      <c r="L793" s="168"/>
      <c r="M793" s="168"/>
      <c r="N793" s="168"/>
    </row>
    <row r="794" spans="10:14" x14ac:dyDescent="0.25">
      <c r="J794" s="168"/>
      <c r="K794" s="168"/>
      <c r="L794" s="168"/>
      <c r="M794" s="168"/>
      <c r="N794" s="168"/>
    </row>
    <row r="795" spans="10:14" x14ac:dyDescent="0.25">
      <c r="J795" s="168"/>
      <c r="K795" s="168"/>
      <c r="L795" s="168"/>
      <c r="M795" s="168"/>
      <c r="N795" s="168"/>
    </row>
    <row r="796" spans="10:14" x14ac:dyDescent="0.25">
      <c r="J796" s="168"/>
      <c r="K796" s="168"/>
      <c r="L796" s="168"/>
      <c r="M796" s="168"/>
      <c r="N796" s="168"/>
    </row>
    <row r="797" spans="10:14" x14ac:dyDescent="0.25">
      <c r="J797" s="168"/>
      <c r="K797" s="168"/>
      <c r="L797" s="168"/>
      <c r="M797" s="168"/>
      <c r="N797" s="168"/>
    </row>
    <row r="798" spans="10:14" x14ac:dyDescent="0.25">
      <c r="J798" s="168"/>
      <c r="K798" s="168"/>
      <c r="L798" s="168"/>
      <c r="M798" s="168"/>
      <c r="N798" s="168"/>
    </row>
    <row r="799" spans="10:14" x14ac:dyDescent="0.25">
      <c r="J799" s="168"/>
      <c r="K799" s="168"/>
      <c r="L799" s="168"/>
      <c r="M799" s="168"/>
      <c r="N799" s="168"/>
    </row>
    <row r="800" spans="10:14" x14ac:dyDescent="0.25">
      <c r="J800" s="168"/>
      <c r="K800" s="168"/>
      <c r="L800" s="168"/>
      <c r="M800" s="168"/>
      <c r="N800" s="168"/>
    </row>
    <row r="801" spans="10:14" x14ac:dyDescent="0.25">
      <c r="J801" s="168"/>
      <c r="K801" s="168"/>
      <c r="L801" s="168"/>
      <c r="M801" s="168"/>
      <c r="N801" s="168"/>
    </row>
    <row r="802" spans="10:14" x14ac:dyDescent="0.25">
      <c r="J802" s="168"/>
      <c r="K802" s="168"/>
      <c r="L802" s="168"/>
      <c r="M802" s="168"/>
      <c r="N802" s="168"/>
    </row>
    <row r="803" spans="10:14" x14ac:dyDescent="0.25">
      <c r="J803" s="168"/>
      <c r="K803" s="168"/>
      <c r="L803" s="168"/>
      <c r="M803" s="168"/>
      <c r="N803" s="168"/>
    </row>
    <row r="804" spans="10:14" x14ac:dyDescent="0.25">
      <c r="J804" s="168"/>
      <c r="K804" s="168"/>
      <c r="L804" s="168"/>
      <c r="M804" s="168"/>
    </row>
  </sheetData>
  <mergeCells count="98">
    <mergeCell ref="B711:B712"/>
    <mergeCell ref="C711:F711"/>
    <mergeCell ref="G711:I711"/>
    <mergeCell ref="C55:G55"/>
    <mergeCell ref="B677:B678"/>
    <mergeCell ref="C677:F677"/>
    <mergeCell ref="G677:I677"/>
    <mergeCell ref="B710:I710"/>
    <mergeCell ref="B643:B644"/>
    <mergeCell ref="C643:F643"/>
    <mergeCell ref="G643:I643"/>
    <mergeCell ref="B676:I676"/>
    <mergeCell ref="B612:B613"/>
    <mergeCell ref="C612:F612"/>
    <mergeCell ref="G612:I612"/>
    <mergeCell ref="B642:I642"/>
    <mergeCell ref="B585:B586"/>
    <mergeCell ref="C585:F585"/>
    <mergeCell ref="G585:I585"/>
    <mergeCell ref="B611:I611"/>
    <mergeCell ref="B557:B558"/>
    <mergeCell ref="C557:F557"/>
    <mergeCell ref="G557:I557"/>
    <mergeCell ref="C584:G584"/>
    <mergeCell ref="B533:B534"/>
    <mergeCell ref="C533:F533"/>
    <mergeCell ref="G533:I533"/>
    <mergeCell ref="B556:I556"/>
    <mergeCell ref="B501:B502"/>
    <mergeCell ref="C501:F501"/>
    <mergeCell ref="G501:I501"/>
    <mergeCell ref="B532:I532"/>
    <mergeCell ref="B473:B474"/>
    <mergeCell ref="C473:F473"/>
    <mergeCell ref="G473:I473"/>
    <mergeCell ref="B500:I500"/>
    <mergeCell ref="B439:B440"/>
    <mergeCell ref="C439:F439"/>
    <mergeCell ref="G439:I439"/>
    <mergeCell ref="B472:I472"/>
    <mergeCell ref="B406:B407"/>
    <mergeCell ref="C406:F406"/>
    <mergeCell ref="G406:I406"/>
    <mergeCell ref="C438:G438"/>
    <mergeCell ref="B376:B377"/>
    <mergeCell ref="C376:F376"/>
    <mergeCell ref="G376:I376"/>
    <mergeCell ref="B405:I405"/>
    <mergeCell ref="B341:B342"/>
    <mergeCell ref="C341:F341"/>
    <mergeCell ref="G341:I341"/>
    <mergeCell ref="B375:I375"/>
    <mergeCell ref="B313:B314"/>
    <mergeCell ref="C313:F313"/>
    <mergeCell ref="G313:I313"/>
    <mergeCell ref="B340:I340"/>
    <mergeCell ref="B278:B279"/>
    <mergeCell ref="C278:F278"/>
    <mergeCell ref="G278:I278"/>
    <mergeCell ref="C312:G312"/>
    <mergeCell ref="B254:B255"/>
    <mergeCell ref="C254:F254"/>
    <mergeCell ref="G254:I254"/>
    <mergeCell ref="B277:I277"/>
    <mergeCell ref="B223:B224"/>
    <mergeCell ref="C223:F223"/>
    <mergeCell ref="G223:I223"/>
    <mergeCell ref="B253:I253"/>
    <mergeCell ref="B192:B193"/>
    <mergeCell ref="C192:F192"/>
    <mergeCell ref="G192:I192"/>
    <mergeCell ref="C222:G222"/>
    <mergeCell ref="B157:B158"/>
    <mergeCell ref="C157:F157"/>
    <mergeCell ref="G157:I157"/>
    <mergeCell ref="B191:I191"/>
    <mergeCell ref="B120:B121"/>
    <mergeCell ref="C120:F120"/>
    <mergeCell ref="G120:I120"/>
    <mergeCell ref="B156:I156"/>
    <mergeCell ref="B86:B87"/>
    <mergeCell ref="C86:F86"/>
    <mergeCell ref="G86:I86"/>
    <mergeCell ref="B119:I119"/>
    <mergeCell ref="B56:B57"/>
    <mergeCell ref="C56:F56"/>
    <mergeCell ref="G56:I56"/>
    <mergeCell ref="B85:I85"/>
    <mergeCell ref="B1:I2"/>
    <mergeCell ref="B4:I4"/>
    <mergeCell ref="N6:P6"/>
    <mergeCell ref="B33:B34"/>
    <mergeCell ref="C33:F33"/>
    <mergeCell ref="G33:I33"/>
    <mergeCell ref="B5:B6"/>
    <mergeCell ref="C5:F5"/>
    <mergeCell ref="G5:I5"/>
    <mergeCell ref="C32:G32"/>
  </mergeCells>
  <pageMargins left="0.7" right="0.7" top="0.75" bottom="0.75" header="0.3" footer="0.3"/>
  <pageSetup paperSize="9" scale="66" orientation="portrait" r:id="rId1"/>
  <rowBreaks count="12" manualBreakCount="12">
    <brk id="54" max="16383" man="1"/>
    <brk id="118" max="16383" man="1"/>
    <brk id="190" max="16383" man="1"/>
    <brk id="252" max="16383" man="1"/>
    <brk id="311" max="16383" man="1"/>
    <brk id="374" max="16383" man="1"/>
    <brk id="437" max="16383" man="1"/>
    <brk id="499" max="16383" man="1"/>
    <brk id="555" max="16383" man="1"/>
    <brk id="610" max="16383" man="1"/>
    <brk id="675" max="16383" man="1"/>
    <brk id="743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8"/>
  <sheetViews>
    <sheetView view="pageBreakPreview" zoomScale="70" zoomScaleNormal="90" zoomScaleSheetLayoutView="70" workbookViewId="0">
      <selection activeCell="L4" sqref="L4:P34"/>
    </sheetView>
  </sheetViews>
  <sheetFormatPr defaultRowHeight="15" x14ac:dyDescent="0.25"/>
  <cols>
    <col min="1" max="1" width="35.42578125" customWidth="1"/>
    <col min="5" max="5" width="10.42578125" bestFit="1" customWidth="1"/>
    <col min="14" max="15" width="10.28515625" bestFit="1" customWidth="1"/>
  </cols>
  <sheetData>
    <row r="1" spans="1:15" x14ac:dyDescent="0.25">
      <c r="A1" s="373" t="s">
        <v>239</v>
      </c>
      <c r="B1" s="373"/>
      <c r="C1" s="373"/>
      <c r="D1" s="373"/>
      <c r="E1" s="373"/>
      <c r="F1" s="373"/>
      <c r="G1" s="373"/>
      <c r="H1" s="373"/>
    </row>
    <row r="2" spans="1:15" x14ac:dyDescent="0.25">
      <c r="A2" s="373"/>
      <c r="B2" s="373"/>
      <c r="C2" s="373"/>
      <c r="D2" s="373"/>
      <c r="E2" s="373"/>
      <c r="F2" s="373"/>
      <c r="G2" s="373"/>
      <c r="H2" s="373"/>
    </row>
    <row r="3" spans="1:15" ht="15.75" thickBot="1" x14ac:dyDescent="0.3">
      <c r="C3" s="1"/>
    </row>
    <row r="4" spans="1:15" ht="16.5" thickBot="1" x14ac:dyDescent="0.3">
      <c r="A4" s="374" t="s">
        <v>49</v>
      </c>
      <c r="B4" s="375"/>
      <c r="C4" s="375"/>
      <c r="D4" s="375"/>
      <c r="E4" s="375"/>
      <c r="F4" s="375"/>
      <c r="G4" s="375"/>
      <c r="H4" s="376"/>
    </row>
    <row r="5" spans="1:15" ht="15.75" thickBot="1" x14ac:dyDescent="0.3">
      <c r="A5" s="362" t="s">
        <v>16</v>
      </c>
      <c r="B5" s="363" t="s">
        <v>86</v>
      </c>
      <c r="C5" s="363"/>
      <c r="D5" s="363"/>
      <c r="E5" s="363"/>
      <c r="F5" s="363" t="s">
        <v>85</v>
      </c>
      <c r="G5" s="363"/>
      <c r="H5" s="364"/>
    </row>
    <row r="6" spans="1:15" ht="30.75" thickBot="1" x14ac:dyDescent="0.3">
      <c r="A6" s="359"/>
      <c r="B6" s="16" t="s">
        <v>73</v>
      </c>
      <c r="C6" s="44" t="s">
        <v>5</v>
      </c>
      <c r="D6" s="44" t="s">
        <v>6</v>
      </c>
      <c r="E6" s="44" t="s">
        <v>13</v>
      </c>
      <c r="F6" s="16" t="s">
        <v>73</v>
      </c>
      <c r="G6" s="44" t="s">
        <v>14</v>
      </c>
      <c r="H6" s="45" t="s">
        <v>13</v>
      </c>
      <c r="M6" s="396" t="s">
        <v>239</v>
      </c>
      <c r="N6" s="397"/>
      <c r="O6" s="398"/>
    </row>
    <row r="7" spans="1:15" ht="32.25" customHeight="1" thickBot="1" x14ac:dyDescent="0.3">
      <c r="A7" s="46" t="s">
        <v>190</v>
      </c>
      <c r="B7" s="37">
        <v>250</v>
      </c>
      <c r="C7" s="37"/>
      <c r="D7" s="37"/>
      <c r="E7" s="37"/>
      <c r="F7" s="37">
        <v>250</v>
      </c>
      <c r="G7" s="6"/>
      <c r="H7" s="7"/>
      <c r="M7" s="273"/>
      <c r="N7" s="44" t="s">
        <v>102</v>
      </c>
      <c r="O7" s="45" t="s">
        <v>103</v>
      </c>
    </row>
    <row r="8" spans="1:15" x14ac:dyDescent="0.25">
      <c r="A8" s="8" t="s">
        <v>18</v>
      </c>
      <c r="B8" s="2">
        <v>129</v>
      </c>
      <c r="C8" s="117">
        <v>13</v>
      </c>
      <c r="D8" s="2">
        <v>49</v>
      </c>
      <c r="E8" s="2">
        <f>D8*C8</f>
        <v>637</v>
      </c>
      <c r="F8" s="2">
        <v>129</v>
      </c>
      <c r="G8" s="2">
        <v>13</v>
      </c>
      <c r="H8" s="9">
        <f>G8*D8</f>
        <v>637</v>
      </c>
      <c r="M8" s="126">
        <v>1</v>
      </c>
      <c r="N8" s="127">
        <f>E21</f>
        <v>55.55</v>
      </c>
      <c r="O8" s="128">
        <f>H21</f>
        <v>56.79</v>
      </c>
    </row>
    <row r="9" spans="1:15" x14ac:dyDescent="0.25">
      <c r="A9" s="8" t="s">
        <v>47</v>
      </c>
      <c r="B9" s="2">
        <v>5</v>
      </c>
      <c r="C9" s="2">
        <v>0.5</v>
      </c>
      <c r="D9" s="2">
        <v>90</v>
      </c>
      <c r="E9" s="2">
        <f t="shared" ref="E9:E14" si="0">D9*C9</f>
        <v>45</v>
      </c>
      <c r="F9" s="2">
        <v>5</v>
      </c>
      <c r="G9" s="2">
        <f t="shared" ref="G9:G14" si="1">F9*0.1</f>
        <v>0.5</v>
      </c>
      <c r="H9" s="9">
        <f t="shared" ref="H9:H14" si="2">G9*D9</f>
        <v>45</v>
      </c>
      <c r="M9" s="129">
        <v>2</v>
      </c>
      <c r="N9" s="119">
        <f>E44</f>
        <v>56.720340000000007</v>
      </c>
      <c r="O9" s="130">
        <f>H44</f>
        <v>56.720340000000007</v>
      </c>
    </row>
    <row r="10" spans="1:15" x14ac:dyDescent="0.25">
      <c r="A10" s="8" t="s">
        <v>25</v>
      </c>
      <c r="B10" s="2">
        <v>13.8</v>
      </c>
      <c r="C10" s="2">
        <v>1.5</v>
      </c>
      <c r="D10" s="2">
        <v>49</v>
      </c>
      <c r="E10" s="2">
        <f t="shared" si="0"/>
        <v>73.5</v>
      </c>
      <c r="F10" s="2">
        <v>13.8</v>
      </c>
      <c r="G10" s="2">
        <v>1.5</v>
      </c>
      <c r="H10" s="9">
        <f t="shared" si="2"/>
        <v>73.5</v>
      </c>
      <c r="M10" s="129">
        <v>3</v>
      </c>
      <c r="N10" s="119">
        <f>E65</f>
        <v>30.973300000000002</v>
      </c>
      <c r="O10" s="131">
        <f>H65</f>
        <v>30.988000000000003</v>
      </c>
    </row>
    <row r="11" spans="1:15" x14ac:dyDescent="0.25">
      <c r="A11" s="8" t="s">
        <v>19</v>
      </c>
      <c r="B11" s="2">
        <v>15</v>
      </c>
      <c r="C11" s="2">
        <f t="shared" ref="C11:C14" si="3">B11*0.1</f>
        <v>1.5</v>
      </c>
      <c r="D11" s="2">
        <v>72</v>
      </c>
      <c r="E11" s="2">
        <f t="shared" si="0"/>
        <v>108</v>
      </c>
      <c r="F11" s="2">
        <v>15</v>
      </c>
      <c r="G11" s="2">
        <f t="shared" si="1"/>
        <v>1.5</v>
      </c>
      <c r="H11" s="9">
        <f t="shared" si="2"/>
        <v>108</v>
      </c>
      <c r="M11" s="132">
        <v>4</v>
      </c>
      <c r="N11" s="124">
        <f>E88</f>
        <v>26.049799999999998</v>
      </c>
      <c r="O11" s="133">
        <f>H88</f>
        <v>26.049799999999998</v>
      </c>
    </row>
    <row r="12" spans="1:15" x14ac:dyDescent="0.25">
      <c r="A12" s="8" t="s">
        <v>1</v>
      </c>
      <c r="B12" s="2">
        <v>3</v>
      </c>
      <c r="C12" s="2">
        <f t="shared" si="3"/>
        <v>0.30000000000000004</v>
      </c>
      <c r="D12" s="2">
        <v>27</v>
      </c>
      <c r="E12" s="2">
        <f t="shared" si="0"/>
        <v>8.1000000000000014</v>
      </c>
      <c r="F12" s="2">
        <v>3</v>
      </c>
      <c r="G12" s="2">
        <f t="shared" si="1"/>
        <v>0.30000000000000004</v>
      </c>
      <c r="H12" s="9">
        <f t="shared" si="2"/>
        <v>8.1000000000000014</v>
      </c>
      <c r="M12" s="132">
        <v>5</v>
      </c>
      <c r="N12" s="124">
        <f>E110</f>
        <v>59.881099999999996</v>
      </c>
      <c r="O12" s="133">
        <f>H110</f>
        <v>60.601100000000002</v>
      </c>
    </row>
    <row r="13" spans="1:15" ht="15.75" thickBot="1" x14ac:dyDescent="0.3">
      <c r="A13" s="67" t="s">
        <v>67</v>
      </c>
      <c r="B13" s="68">
        <v>3</v>
      </c>
      <c r="C13" s="2">
        <f t="shared" si="3"/>
        <v>0.30000000000000004</v>
      </c>
      <c r="D13" s="68">
        <v>138</v>
      </c>
      <c r="E13" s="2">
        <f t="shared" si="0"/>
        <v>41.400000000000006</v>
      </c>
      <c r="F13" s="68">
        <v>3</v>
      </c>
      <c r="G13" s="2">
        <f t="shared" si="1"/>
        <v>0.30000000000000004</v>
      </c>
      <c r="H13" s="9">
        <f t="shared" si="2"/>
        <v>41.400000000000006</v>
      </c>
      <c r="M13" s="134">
        <v>6</v>
      </c>
      <c r="N13" s="135">
        <f>E133</f>
        <v>53.730339999999998</v>
      </c>
      <c r="O13" s="136">
        <f>H133</f>
        <v>53.730339999999998</v>
      </c>
    </row>
    <row r="14" spans="1:15" x14ac:dyDescent="0.25">
      <c r="A14" s="8" t="s">
        <v>124</v>
      </c>
      <c r="B14" s="2">
        <v>40</v>
      </c>
      <c r="C14" s="2">
        <f t="shared" si="3"/>
        <v>4</v>
      </c>
      <c r="D14" s="2">
        <v>729</v>
      </c>
      <c r="E14" s="2">
        <f t="shared" si="0"/>
        <v>2916</v>
      </c>
      <c r="F14" s="2">
        <v>40</v>
      </c>
      <c r="G14" s="2">
        <f t="shared" si="1"/>
        <v>4</v>
      </c>
      <c r="H14" s="9">
        <f t="shared" si="2"/>
        <v>2916</v>
      </c>
      <c r="M14" s="141">
        <v>7</v>
      </c>
      <c r="N14" s="142">
        <f>E158</f>
        <v>47.893900000000002</v>
      </c>
      <c r="O14" s="143">
        <f>H158</f>
        <v>47.893900000000002</v>
      </c>
    </row>
    <row r="15" spans="1:15" x14ac:dyDescent="0.25">
      <c r="A15" s="8"/>
      <c r="B15" s="2"/>
      <c r="C15" s="2"/>
      <c r="D15" s="2"/>
      <c r="E15" s="2">
        <f>SUM(E8:E14)</f>
        <v>3829</v>
      </c>
      <c r="F15" s="2"/>
      <c r="G15" s="2"/>
      <c r="H15" s="9">
        <f>SUM(H8:H14)</f>
        <v>3829</v>
      </c>
      <c r="M15" s="132">
        <v>8</v>
      </c>
      <c r="N15" s="140">
        <f>E179</f>
        <v>61.584099999999992</v>
      </c>
      <c r="O15" s="144">
        <f>H179</f>
        <v>61.584099999999992</v>
      </c>
    </row>
    <row r="16" spans="1:15" ht="15.75" thickBot="1" x14ac:dyDescent="0.3">
      <c r="A16" s="12"/>
      <c r="B16" s="13"/>
      <c r="C16" s="13"/>
      <c r="D16" s="13"/>
      <c r="E16" s="110">
        <f>E15/100</f>
        <v>38.29</v>
      </c>
      <c r="F16" s="63"/>
      <c r="G16" s="63"/>
      <c r="H16" s="118">
        <f>H15/100</f>
        <v>38.29</v>
      </c>
      <c r="M16" s="132">
        <v>9</v>
      </c>
      <c r="N16" s="140">
        <f>E202</f>
        <v>37.449000000000005</v>
      </c>
      <c r="O16" s="144">
        <f>H202</f>
        <v>37.449000000000005</v>
      </c>
    </row>
    <row r="17" spans="1:15" x14ac:dyDescent="0.25">
      <c r="A17" s="47" t="s">
        <v>63</v>
      </c>
      <c r="B17" s="37">
        <v>200</v>
      </c>
      <c r="C17" s="37"/>
      <c r="D17" s="37"/>
      <c r="E17" s="37"/>
      <c r="F17" s="37">
        <v>200</v>
      </c>
      <c r="G17" s="6"/>
      <c r="H17" s="7"/>
      <c r="M17" s="132">
        <v>10</v>
      </c>
      <c r="N17" s="140">
        <f>E223</f>
        <v>33.017000000000003</v>
      </c>
      <c r="O17" s="144">
        <f>H223</f>
        <v>33.016300000000001</v>
      </c>
    </row>
    <row r="18" spans="1:15" x14ac:dyDescent="0.25">
      <c r="A18" s="8"/>
      <c r="B18" s="2">
        <v>200</v>
      </c>
      <c r="C18" s="2">
        <v>20</v>
      </c>
      <c r="D18" s="2">
        <v>77</v>
      </c>
      <c r="E18" s="2">
        <f>C18*D18</f>
        <v>1540</v>
      </c>
      <c r="F18" s="2"/>
      <c r="G18" s="2"/>
      <c r="H18" s="9">
        <f>C18*D18</f>
        <v>1540</v>
      </c>
      <c r="M18" s="145">
        <v>11</v>
      </c>
      <c r="N18" s="140">
        <f>E243</f>
        <v>34.492200000000004</v>
      </c>
      <c r="O18" s="144">
        <f>H243</f>
        <v>34.502000000000002</v>
      </c>
    </row>
    <row r="19" spans="1:15" ht="15.75" thickBot="1" x14ac:dyDescent="0.3">
      <c r="A19" s="12"/>
      <c r="B19" s="13"/>
      <c r="C19" s="13"/>
      <c r="D19" s="13"/>
      <c r="E19" s="32">
        <f>E18/100</f>
        <v>15.4</v>
      </c>
      <c r="F19" s="32"/>
      <c r="G19" s="32"/>
      <c r="H19" s="33">
        <f>H18/100</f>
        <v>15.4</v>
      </c>
      <c r="M19" s="146">
        <v>12</v>
      </c>
      <c r="N19" s="153">
        <f>E266</f>
        <v>35.607199999999999</v>
      </c>
      <c r="O19" s="154">
        <f>H266</f>
        <v>37.947199999999995</v>
      </c>
    </row>
    <row r="20" spans="1:15" ht="15.75" thickBot="1" x14ac:dyDescent="0.3">
      <c r="A20" s="5" t="s">
        <v>55</v>
      </c>
      <c r="B20" s="37">
        <v>30</v>
      </c>
      <c r="C20" s="6">
        <f>B20*100/1000</f>
        <v>3</v>
      </c>
      <c r="D20" s="6">
        <v>62</v>
      </c>
      <c r="E20" s="37">
        <f>D20*C20/100</f>
        <v>1.86</v>
      </c>
      <c r="F20" s="37">
        <v>50</v>
      </c>
      <c r="G20" s="6">
        <f>F20*100/1000</f>
        <v>5</v>
      </c>
      <c r="H20" s="38">
        <f>G20*D20/100</f>
        <v>3.1</v>
      </c>
      <c r="M20" s="147">
        <v>13</v>
      </c>
      <c r="N20" s="148">
        <f>E293</f>
        <v>38.656800000000004</v>
      </c>
      <c r="O20" s="149">
        <f>H293</f>
        <v>38.656800000000004</v>
      </c>
    </row>
    <row r="21" spans="1:15" ht="15.75" thickBot="1" x14ac:dyDescent="0.3">
      <c r="A21" s="111" t="s">
        <v>50</v>
      </c>
      <c r="B21" s="65"/>
      <c r="C21" s="65"/>
      <c r="D21" s="65"/>
      <c r="E21" s="112">
        <f>E20+E19+E16</f>
        <v>55.55</v>
      </c>
      <c r="F21" s="113"/>
      <c r="G21" s="113"/>
      <c r="H21" s="114">
        <f>H20+H19+H16</f>
        <v>56.79</v>
      </c>
      <c r="M21" s="132">
        <v>14</v>
      </c>
      <c r="N21" s="72">
        <f>E315</f>
        <v>53.421099999999996</v>
      </c>
      <c r="O21" s="155">
        <f>H315</f>
        <v>54.59109999999999</v>
      </c>
    </row>
    <row r="22" spans="1:15" ht="16.5" thickBot="1" x14ac:dyDescent="0.3">
      <c r="A22" s="17"/>
      <c r="B22" s="357" t="s">
        <v>52</v>
      </c>
      <c r="C22" s="357"/>
      <c r="D22" s="357"/>
      <c r="E22" s="357"/>
      <c r="F22" s="357"/>
      <c r="G22" s="18"/>
      <c r="H22" s="19"/>
      <c r="M22" s="132">
        <v>15</v>
      </c>
      <c r="N22" s="72">
        <f>E336</f>
        <v>35.252200000000002</v>
      </c>
      <c r="O22" s="73">
        <f>H336</f>
        <v>35.262</v>
      </c>
    </row>
    <row r="23" spans="1:15" x14ac:dyDescent="0.25">
      <c r="A23" s="362" t="s">
        <v>16</v>
      </c>
      <c r="B23" s="363" t="s">
        <v>86</v>
      </c>
      <c r="C23" s="363"/>
      <c r="D23" s="363"/>
      <c r="E23" s="363"/>
      <c r="F23" s="363" t="s">
        <v>85</v>
      </c>
      <c r="G23" s="363"/>
      <c r="H23" s="364"/>
      <c r="M23" s="132">
        <v>16</v>
      </c>
      <c r="N23" s="72">
        <f>E360</f>
        <v>54.009100000000004</v>
      </c>
      <c r="O23" s="73">
        <f>H360</f>
        <v>55.179099999999998</v>
      </c>
    </row>
    <row r="24" spans="1:15" ht="30.75" thickBot="1" x14ac:dyDescent="0.3">
      <c r="A24" s="359"/>
      <c r="B24" s="16" t="s">
        <v>73</v>
      </c>
      <c r="C24" s="44" t="s">
        <v>5</v>
      </c>
      <c r="D24" s="44" t="s">
        <v>6</v>
      </c>
      <c r="E24" s="44" t="s">
        <v>13</v>
      </c>
      <c r="F24" s="16" t="s">
        <v>73</v>
      </c>
      <c r="G24" s="44" t="s">
        <v>14</v>
      </c>
      <c r="H24" s="45" t="s">
        <v>13</v>
      </c>
      <c r="M24" s="132">
        <v>17</v>
      </c>
      <c r="N24" s="72">
        <f>E383</f>
        <v>34.477199999999996</v>
      </c>
      <c r="O24" s="73">
        <f>H383</f>
        <v>37.437200000000004</v>
      </c>
    </row>
    <row r="25" spans="1:15" ht="30" thickBot="1" x14ac:dyDescent="0.3">
      <c r="A25" s="47" t="s">
        <v>87</v>
      </c>
      <c r="B25" s="37">
        <v>250</v>
      </c>
      <c r="C25" s="37"/>
      <c r="D25" s="37"/>
      <c r="E25" s="37"/>
      <c r="F25" s="37">
        <v>250</v>
      </c>
      <c r="G25" s="6"/>
      <c r="H25" s="7"/>
      <c r="M25" s="134">
        <v>18</v>
      </c>
      <c r="N25" s="159">
        <f>E406</f>
        <v>36.832999999999998</v>
      </c>
      <c r="O25" s="160">
        <f>H406</f>
        <v>36.832999999999998</v>
      </c>
    </row>
    <row r="26" spans="1:15" x14ac:dyDescent="0.25">
      <c r="A26" s="8" t="s">
        <v>17</v>
      </c>
      <c r="B26" s="2">
        <v>29</v>
      </c>
      <c r="C26" s="2">
        <f>B26*0.1</f>
        <v>2.9000000000000004</v>
      </c>
      <c r="D26" s="2">
        <v>69</v>
      </c>
      <c r="E26" s="2">
        <f>D26*C26</f>
        <v>200.10000000000002</v>
      </c>
      <c r="F26" s="2">
        <v>29</v>
      </c>
      <c r="G26" s="2">
        <f>F26*0.1</f>
        <v>2.9000000000000004</v>
      </c>
      <c r="H26" s="9">
        <f>G26*D26</f>
        <v>200.10000000000002</v>
      </c>
      <c r="M26" s="141">
        <v>19</v>
      </c>
      <c r="N26" s="161">
        <f>E424</f>
        <v>38.846299999999999</v>
      </c>
      <c r="O26" s="162">
        <f>H424</f>
        <v>38.861000000000004</v>
      </c>
    </row>
    <row r="27" spans="1:15" x14ac:dyDescent="0.25">
      <c r="A27" s="8" t="s">
        <v>18</v>
      </c>
      <c r="B27" s="2">
        <v>40</v>
      </c>
      <c r="C27" s="2">
        <f t="shared" ref="C27:C28" si="4">B27*0.1</f>
        <v>4</v>
      </c>
      <c r="D27" s="2">
        <v>49</v>
      </c>
      <c r="E27" s="2">
        <f t="shared" ref="E27:E34" si="5">D27*C27</f>
        <v>196</v>
      </c>
      <c r="F27" s="2">
        <v>40</v>
      </c>
      <c r="G27" s="2">
        <f t="shared" ref="G27:G34" si="6">F27*0.1</f>
        <v>4</v>
      </c>
      <c r="H27" s="9">
        <f t="shared" ref="H27:H34" si="7">G27*D27</f>
        <v>196</v>
      </c>
      <c r="M27" s="132">
        <v>20</v>
      </c>
      <c r="N27" s="72">
        <f>E445</f>
        <v>37.509</v>
      </c>
      <c r="O27" s="73">
        <f>H445</f>
        <v>37.509</v>
      </c>
    </row>
    <row r="28" spans="1:15" ht="19.5" customHeight="1" x14ac:dyDescent="0.25">
      <c r="A28" s="8" t="s">
        <v>19</v>
      </c>
      <c r="B28" s="2">
        <v>15</v>
      </c>
      <c r="C28" s="2">
        <f t="shared" si="4"/>
        <v>1.5</v>
      </c>
      <c r="D28" s="2">
        <v>72</v>
      </c>
      <c r="E28" s="2">
        <f t="shared" si="5"/>
        <v>108</v>
      </c>
      <c r="F28" s="2">
        <v>15</v>
      </c>
      <c r="G28" s="2">
        <f t="shared" si="6"/>
        <v>1.5</v>
      </c>
      <c r="H28" s="9">
        <f t="shared" si="7"/>
        <v>108</v>
      </c>
      <c r="M28" s="145">
        <v>21</v>
      </c>
      <c r="N28" s="72">
        <f>E466</f>
        <v>31.468400000000003</v>
      </c>
      <c r="O28" s="73">
        <f>H466</f>
        <v>32.648200000000003</v>
      </c>
    </row>
    <row r="29" spans="1:15" x14ac:dyDescent="0.25">
      <c r="A29" s="8" t="s">
        <v>20</v>
      </c>
      <c r="B29" s="2">
        <v>57</v>
      </c>
      <c r="C29" s="121">
        <f>B29*0.1</f>
        <v>5.7</v>
      </c>
      <c r="D29" s="2">
        <v>69</v>
      </c>
      <c r="E29" s="2">
        <f t="shared" si="5"/>
        <v>393.3</v>
      </c>
      <c r="F29" s="2">
        <v>57</v>
      </c>
      <c r="G29" s="2">
        <f t="shared" si="6"/>
        <v>5.7</v>
      </c>
      <c r="H29" s="9">
        <f t="shared" si="7"/>
        <v>393.3</v>
      </c>
      <c r="M29" s="129">
        <v>22</v>
      </c>
      <c r="N29" s="72">
        <f>E491</f>
        <v>47.273900000000012</v>
      </c>
      <c r="O29" s="73">
        <f>H491</f>
        <v>47.273900000000012</v>
      </c>
    </row>
    <row r="30" spans="1:15" x14ac:dyDescent="0.25">
      <c r="A30" s="8" t="s">
        <v>2</v>
      </c>
      <c r="B30" s="2">
        <v>2.2999999999999998</v>
      </c>
      <c r="C30" s="2">
        <f t="shared" ref="C30:C34" si="8">B30*0.1</f>
        <v>0.22999999999999998</v>
      </c>
      <c r="D30" s="2">
        <v>85.8</v>
      </c>
      <c r="E30" s="2">
        <f t="shared" si="5"/>
        <v>19.733999999999998</v>
      </c>
      <c r="F30" s="2">
        <v>2.2999999999999998</v>
      </c>
      <c r="G30" s="2">
        <f t="shared" si="6"/>
        <v>0.22999999999999998</v>
      </c>
      <c r="H30" s="9">
        <f t="shared" si="7"/>
        <v>19.733999999999998</v>
      </c>
      <c r="M30" s="129">
        <v>23</v>
      </c>
      <c r="N30" s="72">
        <f>E514</f>
        <v>34.192999999999998</v>
      </c>
      <c r="O30" s="73">
        <f>H514</f>
        <v>34.192999999999998</v>
      </c>
    </row>
    <row r="31" spans="1:15" ht="15.75" thickBot="1" x14ac:dyDescent="0.3">
      <c r="A31" s="8" t="s">
        <v>67</v>
      </c>
      <c r="B31" s="2">
        <v>4.5</v>
      </c>
      <c r="C31" s="2">
        <f t="shared" si="8"/>
        <v>0.45</v>
      </c>
      <c r="D31" s="2">
        <v>138</v>
      </c>
      <c r="E31" s="2">
        <f t="shared" si="5"/>
        <v>62.1</v>
      </c>
      <c r="F31" s="2">
        <v>4.5</v>
      </c>
      <c r="G31" s="2">
        <f t="shared" si="6"/>
        <v>0.45</v>
      </c>
      <c r="H31" s="9">
        <f t="shared" si="7"/>
        <v>62.1</v>
      </c>
      <c r="M31" s="134">
        <v>24</v>
      </c>
      <c r="N31" s="159">
        <f>E536</f>
        <v>54.511099999999999</v>
      </c>
      <c r="O31" s="166">
        <f>H536</f>
        <v>55.681100000000001</v>
      </c>
    </row>
    <row r="32" spans="1:15" ht="15.75" thickBot="1" x14ac:dyDescent="0.3">
      <c r="A32" s="8" t="s">
        <v>1</v>
      </c>
      <c r="B32" s="2">
        <v>3</v>
      </c>
      <c r="C32" s="2">
        <f t="shared" si="8"/>
        <v>0.30000000000000004</v>
      </c>
      <c r="D32" s="2">
        <v>27</v>
      </c>
      <c r="E32" s="2">
        <f t="shared" si="5"/>
        <v>8.1000000000000014</v>
      </c>
      <c r="F32" s="2">
        <v>3</v>
      </c>
      <c r="G32" s="2">
        <f t="shared" si="6"/>
        <v>0.30000000000000004</v>
      </c>
      <c r="H32" s="9">
        <f t="shared" si="7"/>
        <v>8.1000000000000014</v>
      </c>
      <c r="M32" s="348"/>
      <c r="N32" s="349">
        <f>SUM(N8:N31)/24</f>
        <v>42.891640833333334</v>
      </c>
      <c r="O32" s="350">
        <f>SUM(O8:O31)/24</f>
        <v>43.391561666666661</v>
      </c>
    </row>
    <row r="33" spans="1:15" x14ac:dyDescent="0.25">
      <c r="A33" s="8" t="s">
        <v>22</v>
      </c>
      <c r="B33" s="2">
        <v>10</v>
      </c>
      <c r="C33" s="2">
        <f t="shared" si="8"/>
        <v>1</v>
      </c>
      <c r="D33" s="2">
        <v>196</v>
      </c>
      <c r="E33" s="2">
        <f t="shared" si="5"/>
        <v>196</v>
      </c>
      <c r="F33" s="2">
        <v>10</v>
      </c>
      <c r="G33" s="2">
        <f t="shared" si="6"/>
        <v>1</v>
      </c>
      <c r="H33" s="9">
        <f t="shared" si="7"/>
        <v>196</v>
      </c>
      <c r="M33" s="203"/>
      <c r="N33" s="203"/>
      <c r="O33" s="203"/>
    </row>
    <row r="34" spans="1:15" x14ac:dyDescent="0.25">
      <c r="A34" s="8" t="s">
        <v>24</v>
      </c>
      <c r="B34" s="2">
        <v>40</v>
      </c>
      <c r="C34" s="2">
        <f t="shared" si="8"/>
        <v>4</v>
      </c>
      <c r="D34" s="71">
        <v>729</v>
      </c>
      <c r="E34" s="2">
        <f t="shared" si="5"/>
        <v>2916</v>
      </c>
      <c r="F34" s="2">
        <v>40</v>
      </c>
      <c r="G34" s="2">
        <f t="shared" si="6"/>
        <v>4</v>
      </c>
      <c r="H34" s="9">
        <f t="shared" si="7"/>
        <v>2916</v>
      </c>
      <c r="M34" s="203"/>
      <c r="N34" s="203"/>
      <c r="O34" s="203"/>
    </row>
    <row r="35" spans="1:15" x14ac:dyDescent="0.25">
      <c r="A35" s="8"/>
      <c r="B35" s="2"/>
      <c r="C35" s="2"/>
      <c r="D35" s="2"/>
      <c r="E35" s="2">
        <f>SUM(E26:E34)</f>
        <v>4099.3340000000007</v>
      </c>
      <c r="F35" s="2"/>
      <c r="G35" s="2"/>
      <c r="H35" s="9">
        <f>SUM(H26:H34)</f>
        <v>4099.3340000000007</v>
      </c>
      <c r="M35" s="203"/>
      <c r="N35" s="203"/>
      <c r="O35" s="203"/>
    </row>
    <row r="36" spans="1:15" ht="15.75" thickBot="1" x14ac:dyDescent="0.3">
      <c r="A36" s="12"/>
      <c r="B36" s="13"/>
      <c r="C36" s="13"/>
      <c r="D36" s="13"/>
      <c r="E36" s="41">
        <f>E35/100</f>
        <v>40.993340000000011</v>
      </c>
      <c r="F36" s="13"/>
      <c r="G36" s="13"/>
      <c r="H36" s="33">
        <f>H35/100</f>
        <v>40.993340000000011</v>
      </c>
      <c r="M36" s="203"/>
      <c r="N36" s="203"/>
      <c r="O36" s="203"/>
    </row>
    <row r="37" spans="1:15" x14ac:dyDescent="0.25">
      <c r="A37" s="47" t="s">
        <v>38</v>
      </c>
      <c r="B37" s="37">
        <v>200</v>
      </c>
      <c r="C37" s="37"/>
      <c r="D37" s="37"/>
      <c r="E37" s="37"/>
      <c r="F37" s="37">
        <v>200</v>
      </c>
      <c r="G37" s="37"/>
      <c r="H37" s="38"/>
      <c r="M37" s="203"/>
      <c r="N37" s="203"/>
      <c r="O37" s="203"/>
    </row>
    <row r="38" spans="1:15" x14ac:dyDescent="0.25">
      <c r="A38" s="8" t="s">
        <v>41</v>
      </c>
      <c r="B38" s="2">
        <v>20</v>
      </c>
      <c r="C38" s="2">
        <v>2</v>
      </c>
      <c r="D38" s="2">
        <v>450</v>
      </c>
      <c r="E38" s="2">
        <f>D38*C38</f>
        <v>900</v>
      </c>
      <c r="F38" s="2">
        <v>20</v>
      </c>
      <c r="G38" s="2">
        <v>2</v>
      </c>
      <c r="H38" s="9">
        <f>G38*D38</f>
        <v>900</v>
      </c>
      <c r="M38" s="203"/>
      <c r="N38" s="203"/>
      <c r="O38" s="203"/>
    </row>
    <row r="39" spans="1:15" ht="18" customHeight="1" x14ac:dyDescent="0.25">
      <c r="A39" s="8" t="s">
        <v>2</v>
      </c>
      <c r="B39" s="2">
        <v>15</v>
      </c>
      <c r="C39" s="2">
        <f>B39*0.1</f>
        <v>1.5</v>
      </c>
      <c r="D39" s="2">
        <v>85.8</v>
      </c>
      <c r="E39" s="2">
        <f>D39*C39</f>
        <v>128.69999999999999</v>
      </c>
      <c r="F39" s="2">
        <v>15</v>
      </c>
      <c r="G39" s="2">
        <f>F39*0.1</f>
        <v>1.5</v>
      </c>
      <c r="H39" s="9">
        <f>G39*D39</f>
        <v>128.69999999999999</v>
      </c>
    </row>
    <row r="40" spans="1:15" ht="15.75" thickBot="1" x14ac:dyDescent="0.3">
      <c r="A40" s="14"/>
      <c r="B40" s="4"/>
      <c r="C40" s="4"/>
      <c r="D40" s="4"/>
      <c r="E40" s="4">
        <f>SUM(E38:E39)</f>
        <v>1028.7</v>
      </c>
      <c r="F40" s="4"/>
      <c r="G40" s="4"/>
      <c r="H40" s="15">
        <f>SUM(H38:H39)</f>
        <v>1028.7</v>
      </c>
    </row>
    <row r="41" spans="1:15" ht="15.75" thickBot="1" x14ac:dyDescent="0.3">
      <c r="A41" s="96"/>
      <c r="B41" s="49"/>
      <c r="C41" s="49"/>
      <c r="D41" s="49"/>
      <c r="E41" s="50">
        <f>E40/100</f>
        <v>10.287000000000001</v>
      </c>
      <c r="F41" s="50"/>
      <c r="G41" s="50"/>
      <c r="H41" s="52">
        <f>H40/100</f>
        <v>10.287000000000001</v>
      </c>
    </row>
    <row r="42" spans="1:15" ht="30.75" customHeight="1" thickBot="1" x14ac:dyDescent="0.3">
      <c r="A42" s="5" t="s">
        <v>55</v>
      </c>
      <c r="B42" s="37">
        <v>50</v>
      </c>
      <c r="C42" s="6">
        <v>5</v>
      </c>
      <c r="D42" s="6">
        <v>62</v>
      </c>
      <c r="E42" s="37">
        <f>D42*C42/100</f>
        <v>3.1</v>
      </c>
      <c r="F42" s="37">
        <v>50</v>
      </c>
      <c r="G42" s="6">
        <v>5</v>
      </c>
      <c r="H42" s="38">
        <f>G42*D42/100</f>
        <v>3.1</v>
      </c>
    </row>
    <row r="43" spans="1:15" ht="15.75" thickBot="1" x14ac:dyDescent="0.3">
      <c r="A43" s="34" t="s">
        <v>56</v>
      </c>
      <c r="B43" s="13">
        <v>20</v>
      </c>
      <c r="C43" s="13">
        <v>2</v>
      </c>
      <c r="D43" s="13">
        <v>117</v>
      </c>
      <c r="E43" s="37">
        <f>D43*C43/100</f>
        <v>2.34</v>
      </c>
      <c r="F43" s="32">
        <v>20</v>
      </c>
      <c r="G43" s="13">
        <v>2</v>
      </c>
      <c r="H43" s="33">
        <f>G43*D43/100</f>
        <v>2.34</v>
      </c>
    </row>
    <row r="44" spans="1:15" ht="15.75" thickBot="1" x14ac:dyDescent="0.3">
      <c r="A44" s="21" t="s">
        <v>50</v>
      </c>
      <c r="B44" s="11"/>
      <c r="C44" s="11"/>
      <c r="D44" s="11"/>
      <c r="E44" s="26">
        <f>E36+E41+E42+E43</f>
        <v>56.720340000000007</v>
      </c>
      <c r="F44" s="30"/>
      <c r="G44" s="30"/>
      <c r="H44" s="27">
        <f>H36+H41+H42+H43</f>
        <v>56.720340000000007</v>
      </c>
    </row>
    <row r="45" spans="1:15" ht="16.5" thickBot="1" x14ac:dyDescent="0.3">
      <c r="A45" s="264"/>
      <c r="B45" s="368" t="s">
        <v>52</v>
      </c>
      <c r="C45" s="368"/>
      <c r="D45" s="368"/>
      <c r="E45" s="368"/>
      <c r="F45" s="368"/>
      <c r="G45" s="65"/>
      <c r="H45" s="265"/>
    </row>
    <row r="46" spans="1:15" x14ac:dyDescent="0.25">
      <c r="A46" s="362" t="s">
        <v>16</v>
      </c>
      <c r="B46" s="363" t="s">
        <v>86</v>
      </c>
      <c r="C46" s="363"/>
      <c r="D46" s="363"/>
      <c r="E46" s="363"/>
      <c r="F46" s="363" t="s">
        <v>85</v>
      </c>
      <c r="G46" s="363"/>
      <c r="H46" s="364"/>
    </row>
    <row r="47" spans="1:15" ht="30.75" thickBot="1" x14ac:dyDescent="0.3">
      <c r="A47" s="359"/>
      <c r="B47" s="16" t="s">
        <v>73</v>
      </c>
      <c r="C47" s="44" t="s">
        <v>5</v>
      </c>
      <c r="D47" s="44" t="s">
        <v>6</v>
      </c>
      <c r="E47" s="44" t="s">
        <v>13</v>
      </c>
      <c r="F47" s="16" t="s">
        <v>73</v>
      </c>
      <c r="G47" s="44" t="s">
        <v>14</v>
      </c>
      <c r="H47" s="45" t="s">
        <v>13</v>
      </c>
    </row>
    <row r="48" spans="1:15" ht="29.25" x14ac:dyDescent="0.25">
      <c r="A48" s="46" t="s">
        <v>233</v>
      </c>
      <c r="B48" s="37">
        <v>250</v>
      </c>
      <c r="C48" s="37"/>
      <c r="D48" s="37"/>
      <c r="E48" s="37"/>
      <c r="F48" s="37">
        <v>250</v>
      </c>
      <c r="G48" s="6"/>
      <c r="H48" s="7"/>
    </row>
    <row r="49" spans="1:17" x14ac:dyDescent="0.25">
      <c r="A49" s="8" t="s">
        <v>18</v>
      </c>
      <c r="B49" s="2">
        <v>110</v>
      </c>
      <c r="C49" s="2">
        <f>B49*0.1</f>
        <v>11</v>
      </c>
      <c r="D49" s="2">
        <v>49</v>
      </c>
      <c r="E49" s="2">
        <f>D49*C49</f>
        <v>539</v>
      </c>
      <c r="F49" s="2">
        <v>110</v>
      </c>
      <c r="G49" s="121">
        <f t="shared" ref="G49:G54" si="9">F49*0.1</f>
        <v>11</v>
      </c>
      <c r="H49" s="9">
        <f>G49*D49</f>
        <v>539</v>
      </c>
    </row>
    <row r="50" spans="1:17" x14ac:dyDescent="0.25">
      <c r="A50" s="8" t="s">
        <v>40</v>
      </c>
      <c r="B50" s="2">
        <v>30</v>
      </c>
      <c r="C50" s="2">
        <f t="shared" ref="C50:C54" si="10">B50*0.1</f>
        <v>3</v>
      </c>
      <c r="D50" s="2">
        <v>57</v>
      </c>
      <c r="E50" s="2">
        <f t="shared" ref="E50:E55" si="11">D50*C50</f>
        <v>171</v>
      </c>
      <c r="F50" s="2">
        <v>30</v>
      </c>
      <c r="G50" s="121">
        <f t="shared" si="9"/>
        <v>3</v>
      </c>
      <c r="H50" s="9">
        <f t="shared" ref="H50:H55" si="12">G50*D50</f>
        <v>171</v>
      </c>
    </row>
    <row r="51" spans="1:17" x14ac:dyDescent="0.25">
      <c r="A51" s="8" t="s">
        <v>25</v>
      </c>
      <c r="B51" s="2">
        <v>13.7</v>
      </c>
      <c r="C51" s="2">
        <f t="shared" si="10"/>
        <v>1.37</v>
      </c>
      <c r="D51" s="2">
        <v>49</v>
      </c>
      <c r="E51" s="2">
        <f t="shared" si="11"/>
        <v>67.13000000000001</v>
      </c>
      <c r="F51" s="2">
        <v>14</v>
      </c>
      <c r="G51" s="121">
        <f t="shared" si="9"/>
        <v>1.4000000000000001</v>
      </c>
      <c r="H51" s="9">
        <f t="shared" si="12"/>
        <v>68.600000000000009</v>
      </c>
    </row>
    <row r="52" spans="1:17" x14ac:dyDescent="0.25">
      <c r="A52" s="8" t="s">
        <v>19</v>
      </c>
      <c r="B52" s="2">
        <v>15</v>
      </c>
      <c r="C52" s="2">
        <f t="shared" si="10"/>
        <v>1.5</v>
      </c>
      <c r="D52" s="2">
        <v>72</v>
      </c>
      <c r="E52" s="2">
        <f t="shared" si="11"/>
        <v>108</v>
      </c>
      <c r="F52" s="2">
        <v>15</v>
      </c>
      <c r="G52" s="121">
        <f t="shared" si="9"/>
        <v>1.5</v>
      </c>
      <c r="H52" s="9">
        <f t="shared" si="12"/>
        <v>108</v>
      </c>
    </row>
    <row r="53" spans="1:17" x14ac:dyDescent="0.25">
      <c r="A53" s="8" t="s">
        <v>1</v>
      </c>
      <c r="B53" s="2">
        <v>3</v>
      </c>
      <c r="C53" s="2">
        <f t="shared" si="10"/>
        <v>0.30000000000000004</v>
      </c>
      <c r="D53" s="2">
        <v>27</v>
      </c>
      <c r="E53" s="2">
        <f t="shared" si="11"/>
        <v>8.1000000000000014</v>
      </c>
      <c r="F53" s="2">
        <v>3</v>
      </c>
      <c r="G53" s="121">
        <f t="shared" si="9"/>
        <v>0.30000000000000004</v>
      </c>
      <c r="H53" s="9">
        <f t="shared" si="12"/>
        <v>8.1000000000000014</v>
      </c>
    </row>
    <row r="54" spans="1:17" x14ac:dyDescent="0.25">
      <c r="A54" s="67" t="s">
        <v>67</v>
      </c>
      <c r="B54" s="68">
        <v>3</v>
      </c>
      <c r="C54" s="2">
        <f t="shared" si="10"/>
        <v>0.30000000000000004</v>
      </c>
      <c r="D54" s="68">
        <v>138</v>
      </c>
      <c r="E54" s="68">
        <f t="shared" si="11"/>
        <v>41.400000000000006</v>
      </c>
      <c r="F54" s="68">
        <v>3</v>
      </c>
      <c r="G54" s="121">
        <f t="shared" si="9"/>
        <v>0.30000000000000004</v>
      </c>
      <c r="H54" s="9">
        <f t="shared" si="12"/>
        <v>41.400000000000006</v>
      </c>
    </row>
    <row r="55" spans="1:17" x14ac:dyDescent="0.25">
      <c r="A55" s="8" t="s">
        <v>34</v>
      </c>
      <c r="B55" s="2">
        <v>44</v>
      </c>
      <c r="C55" s="2">
        <v>4.4000000000000004</v>
      </c>
      <c r="D55" s="2">
        <v>250</v>
      </c>
      <c r="E55" s="2">
        <f t="shared" si="11"/>
        <v>1100</v>
      </c>
      <c r="F55" s="2">
        <v>44</v>
      </c>
      <c r="G55" s="2">
        <v>4.4000000000000004</v>
      </c>
      <c r="H55" s="9">
        <f t="shared" si="12"/>
        <v>1100</v>
      </c>
    </row>
    <row r="56" spans="1:17" ht="15.75" thickBot="1" x14ac:dyDescent="0.3">
      <c r="A56" s="14"/>
      <c r="B56" s="4"/>
      <c r="C56" s="4"/>
      <c r="D56" s="4"/>
      <c r="E56" s="4">
        <f>SUM(E49:E55)</f>
        <v>2034.63</v>
      </c>
      <c r="F56" s="4"/>
      <c r="G56" s="4"/>
      <c r="H56" s="15">
        <f>SUM(H49:H55)</f>
        <v>2036.1</v>
      </c>
    </row>
    <row r="57" spans="1:17" ht="15.75" thickBot="1" x14ac:dyDescent="0.3">
      <c r="A57" s="51"/>
      <c r="B57" s="50"/>
      <c r="C57" s="50"/>
      <c r="D57" s="50"/>
      <c r="E57" s="48">
        <f>E56/100</f>
        <v>20.346299999999999</v>
      </c>
      <c r="F57" s="48"/>
      <c r="G57" s="48"/>
      <c r="H57" s="107">
        <f>H56/100</f>
        <v>20.361000000000001</v>
      </c>
    </row>
    <row r="58" spans="1:17" x14ac:dyDescent="0.25">
      <c r="A58" s="47" t="s">
        <v>119</v>
      </c>
      <c r="B58" s="37">
        <v>200</v>
      </c>
      <c r="C58" s="37"/>
      <c r="D58" s="37"/>
      <c r="E58" s="37"/>
      <c r="F58" s="37">
        <v>200</v>
      </c>
      <c r="G58" s="6"/>
      <c r="H58" s="7"/>
    </row>
    <row r="59" spans="1:17" x14ac:dyDescent="0.25">
      <c r="A59" s="8" t="s">
        <v>140</v>
      </c>
      <c r="B59" s="2">
        <v>20</v>
      </c>
      <c r="C59" s="2">
        <v>2</v>
      </c>
      <c r="D59" s="2">
        <v>195</v>
      </c>
      <c r="E59" s="2">
        <f>D59*C59</f>
        <v>390</v>
      </c>
      <c r="F59" s="2">
        <v>20</v>
      </c>
      <c r="G59" s="2">
        <v>2</v>
      </c>
      <c r="H59" s="9">
        <f>G59*D59</f>
        <v>390</v>
      </c>
    </row>
    <row r="60" spans="1:17" x14ac:dyDescent="0.25">
      <c r="A60" s="8" t="s">
        <v>2</v>
      </c>
      <c r="B60" s="2">
        <v>15</v>
      </c>
      <c r="C60" s="2">
        <f>B60*0.1</f>
        <v>1.5</v>
      </c>
      <c r="D60" s="2">
        <v>85.8</v>
      </c>
      <c r="E60" s="2">
        <f>D60*C60</f>
        <v>128.69999999999999</v>
      </c>
      <c r="F60" s="2">
        <v>15</v>
      </c>
      <c r="G60" s="121">
        <f>F60*100/1000</f>
        <v>1.5</v>
      </c>
      <c r="H60" s="9">
        <f>G60*D60</f>
        <v>128.69999999999999</v>
      </c>
      <c r="M60" s="171"/>
      <c r="N60" s="171"/>
      <c r="O60" s="171"/>
    </row>
    <row r="61" spans="1:17" ht="15.75" thickBot="1" x14ac:dyDescent="0.3">
      <c r="A61" s="12"/>
      <c r="B61" s="13"/>
      <c r="C61" s="13"/>
      <c r="D61" s="13"/>
      <c r="E61" s="32">
        <f>SUM(E59:E60)</f>
        <v>518.70000000000005</v>
      </c>
      <c r="F61" s="13"/>
      <c r="G61" s="13"/>
      <c r="H61" s="33">
        <f>SUM(H59:H60)</f>
        <v>518.70000000000005</v>
      </c>
      <c r="I61" s="171"/>
      <c r="J61" s="171"/>
      <c r="K61" s="171"/>
      <c r="L61" s="171"/>
      <c r="M61" s="171"/>
      <c r="N61" s="171"/>
      <c r="O61" s="171"/>
      <c r="P61" s="171"/>
      <c r="Q61" s="171"/>
    </row>
    <row r="62" spans="1:17" ht="15.75" thickBot="1" x14ac:dyDescent="0.3">
      <c r="A62" s="115"/>
      <c r="B62" s="74"/>
      <c r="C62" s="74"/>
      <c r="D62" s="74"/>
      <c r="E62" s="75">
        <f>E61/100</f>
        <v>5.1870000000000003</v>
      </c>
      <c r="F62" s="74"/>
      <c r="G62" s="74"/>
      <c r="H62" s="116">
        <f>H61/100</f>
        <v>5.1870000000000003</v>
      </c>
      <c r="I62" s="171"/>
      <c r="J62" s="171"/>
      <c r="K62" s="171"/>
      <c r="L62" s="171"/>
      <c r="M62" s="171"/>
      <c r="N62" s="171"/>
      <c r="O62" s="171"/>
      <c r="P62" s="171"/>
      <c r="Q62" s="171"/>
    </row>
    <row r="63" spans="1:17" ht="15.75" thickBot="1" x14ac:dyDescent="0.3">
      <c r="A63" s="5" t="s">
        <v>55</v>
      </c>
      <c r="B63" s="37">
        <v>50</v>
      </c>
      <c r="C63" s="6">
        <f>B63*100/1000</f>
        <v>5</v>
      </c>
      <c r="D63" s="6">
        <v>62</v>
      </c>
      <c r="E63" s="37">
        <f>D63*C63/100</f>
        <v>3.1</v>
      </c>
      <c r="F63" s="37">
        <v>50</v>
      </c>
      <c r="G63" s="6">
        <v>5</v>
      </c>
      <c r="H63" s="38">
        <f>G63*D63/100</f>
        <v>3.1</v>
      </c>
      <c r="I63" s="171"/>
      <c r="J63" s="171"/>
      <c r="K63" s="171"/>
      <c r="L63" s="171"/>
      <c r="M63" s="171"/>
      <c r="N63" s="171"/>
      <c r="O63" s="171"/>
      <c r="P63" s="171"/>
      <c r="Q63" s="171"/>
    </row>
    <row r="64" spans="1:17" ht="15.75" thickBot="1" x14ac:dyDescent="0.3">
      <c r="A64" s="34" t="s">
        <v>56</v>
      </c>
      <c r="B64" s="13">
        <v>20</v>
      </c>
      <c r="C64" s="6">
        <f>B64*100/1000</f>
        <v>2</v>
      </c>
      <c r="D64" s="13">
        <v>117</v>
      </c>
      <c r="E64" s="13">
        <f>C64*D64/100</f>
        <v>2.34</v>
      </c>
      <c r="F64" s="32">
        <v>20</v>
      </c>
      <c r="G64" s="13">
        <v>2</v>
      </c>
      <c r="H64" s="33">
        <f>G64*D64/100</f>
        <v>2.34</v>
      </c>
      <c r="I64" s="171"/>
      <c r="J64" s="171"/>
      <c r="K64" s="171"/>
      <c r="L64" s="171"/>
      <c r="M64" s="171"/>
      <c r="N64" s="171"/>
      <c r="O64" s="171"/>
      <c r="P64" s="171"/>
      <c r="Q64" s="171"/>
    </row>
    <row r="65" spans="1:17" ht="15.75" thickBot="1" x14ac:dyDescent="0.3">
      <c r="A65" s="21" t="s">
        <v>50</v>
      </c>
      <c r="B65" s="11"/>
      <c r="C65" s="11"/>
      <c r="D65" s="11"/>
      <c r="E65" s="26">
        <f>E57+E62+E63+E64</f>
        <v>30.973300000000002</v>
      </c>
      <c r="F65" s="30"/>
      <c r="G65" s="30"/>
      <c r="H65" s="89">
        <f>H57+H62+H63+H64</f>
        <v>30.988000000000003</v>
      </c>
      <c r="I65" s="171"/>
      <c r="J65" s="171"/>
      <c r="K65" s="171"/>
      <c r="L65" s="171"/>
      <c r="M65" s="171"/>
      <c r="N65" s="171"/>
      <c r="O65" s="171"/>
      <c r="P65" s="171"/>
      <c r="Q65" s="171"/>
    </row>
    <row r="66" spans="1:17" ht="15.75" x14ac:dyDescent="0.25">
      <c r="A66" s="370" t="s">
        <v>54</v>
      </c>
      <c r="B66" s="371"/>
      <c r="C66" s="371"/>
      <c r="D66" s="371"/>
      <c r="E66" s="371"/>
      <c r="F66" s="371"/>
      <c r="G66" s="371"/>
      <c r="H66" s="372"/>
      <c r="I66" s="171"/>
      <c r="J66" s="171"/>
      <c r="K66" s="171"/>
      <c r="L66" s="171"/>
      <c r="M66" s="168"/>
      <c r="N66" s="168"/>
      <c r="O66" s="168"/>
      <c r="P66" s="171"/>
      <c r="Q66" s="171"/>
    </row>
    <row r="67" spans="1:17" x14ac:dyDescent="0.25">
      <c r="A67" s="358" t="s">
        <v>16</v>
      </c>
      <c r="B67" s="360" t="s">
        <v>86</v>
      </c>
      <c r="C67" s="360"/>
      <c r="D67" s="360"/>
      <c r="E67" s="360"/>
      <c r="F67" s="360" t="s">
        <v>85</v>
      </c>
      <c r="G67" s="360"/>
      <c r="H67" s="361"/>
      <c r="J67" s="168"/>
      <c r="K67" s="168"/>
      <c r="L67" s="168"/>
      <c r="M67" s="168"/>
      <c r="N67" s="168"/>
      <c r="O67" s="168"/>
    </row>
    <row r="68" spans="1:17" ht="30.75" thickBot="1" x14ac:dyDescent="0.3">
      <c r="A68" s="359"/>
      <c r="B68" s="16" t="s">
        <v>73</v>
      </c>
      <c r="C68" s="44" t="s">
        <v>5</v>
      </c>
      <c r="D68" s="44" t="s">
        <v>6</v>
      </c>
      <c r="E68" s="44" t="s">
        <v>13</v>
      </c>
      <c r="F68" s="16" t="s">
        <v>73</v>
      </c>
      <c r="G68" s="44" t="s">
        <v>14</v>
      </c>
      <c r="H68" s="45" t="s">
        <v>13</v>
      </c>
      <c r="J68" s="168"/>
      <c r="K68" s="168"/>
      <c r="L68" s="168"/>
    </row>
    <row r="69" spans="1:17" ht="29.25" x14ac:dyDescent="0.25">
      <c r="A69" s="46" t="s">
        <v>91</v>
      </c>
      <c r="B69" s="37">
        <v>250</v>
      </c>
      <c r="C69" s="37"/>
      <c r="D69" s="37"/>
      <c r="E69" s="37"/>
      <c r="F69" s="37">
        <v>250</v>
      </c>
      <c r="G69" s="6"/>
      <c r="H69" s="7"/>
    </row>
    <row r="70" spans="1:17" x14ac:dyDescent="0.25">
      <c r="A70" s="8" t="s">
        <v>18</v>
      </c>
      <c r="B70" s="2">
        <v>100</v>
      </c>
      <c r="C70" s="2">
        <v>10</v>
      </c>
      <c r="D70" s="2">
        <v>39</v>
      </c>
      <c r="E70" s="2">
        <f>D70*C70</f>
        <v>390</v>
      </c>
      <c r="F70" s="2">
        <v>100</v>
      </c>
      <c r="G70" s="2">
        <v>10</v>
      </c>
      <c r="H70" s="9">
        <f>G70*D70</f>
        <v>390</v>
      </c>
    </row>
    <row r="71" spans="1:17" x14ac:dyDescent="0.25">
      <c r="A71" s="8" t="s">
        <v>19</v>
      </c>
      <c r="B71" s="2">
        <v>15</v>
      </c>
      <c r="C71" s="2">
        <v>1.5</v>
      </c>
      <c r="D71" s="2">
        <v>72</v>
      </c>
      <c r="E71" s="2">
        <f t="shared" ref="E71:E78" si="13">D71*C71</f>
        <v>108</v>
      </c>
      <c r="F71" s="2">
        <v>15</v>
      </c>
      <c r="G71" s="2">
        <v>1.5</v>
      </c>
      <c r="H71" s="9">
        <f t="shared" ref="H71:H78" si="14">G71*D71</f>
        <v>108</v>
      </c>
    </row>
    <row r="72" spans="1:17" x14ac:dyDescent="0.25">
      <c r="A72" s="8" t="s">
        <v>25</v>
      </c>
      <c r="B72" s="2">
        <v>13.8</v>
      </c>
      <c r="C72" s="2">
        <v>1.4</v>
      </c>
      <c r="D72" s="2">
        <v>49</v>
      </c>
      <c r="E72" s="2">
        <f t="shared" si="13"/>
        <v>68.599999999999994</v>
      </c>
      <c r="F72" s="2">
        <v>13.8</v>
      </c>
      <c r="G72" s="2">
        <v>1.4</v>
      </c>
      <c r="H72" s="9">
        <f t="shared" si="14"/>
        <v>68.599999999999994</v>
      </c>
    </row>
    <row r="73" spans="1:17" x14ac:dyDescent="0.25">
      <c r="A73" s="8" t="s">
        <v>26</v>
      </c>
      <c r="B73" s="2">
        <v>10</v>
      </c>
      <c r="C73" s="2">
        <v>1</v>
      </c>
      <c r="D73" s="2">
        <v>30</v>
      </c>
      <c r="E73" s="2">
        <f t="shared" si="13"/>
        <v>30</v>
      </c>
      <c r="F73" s="2">
        <v>10</v>
      </c>
      <c r="G73" s="2">
        <v>1</v>
      </c>
      <c r="H73" s="9">
        <f t="shared" si="14"/>
        <v>30</v>
      </c>
    </row>
    <row r="74" spans="1:17" x14ac:dyDescent="0.25">
      <c r="A74" s="8" t="s">
        <v>68</v>
      </c>
      <c r="B74" s="2">
        <v>0.6</v>
      </c>
      <c r="C74" s="2">
        <v>0.06</v>
      </c>
      <c r="D74" s="2">
        <v>620</v>
      </c>
      <c r="E74" s="2">
        <f t="shared" si="13"/>
        <v>37.199999999999996</v>
      </c>
      <c r="F74" s="2">
        <v>0.6</v>
      </c>
      <c r="G74" s="2">
        <v>0.06</v>
      </c>
      <c r="H74" s="9">
        <f t="shared" si="14"/>
        <v>37.199999999999996</v>
      </c>
    </row>
    <row r="75" spans="1:17" x14ac:dyDescent="0.25">
      <c r="A75" s="8" t="s">
        <v>39</v>
      </c>
      <c r="B75" s="2">
        <v>4.2</v>
      </c>
      <c r="C75" s="2">
        <v>11</v>
      </c>
      <c r="D75" s="2">
        <v>11</v>
      </c>
      <c r="E75" s="2">
        <f t="shared" si="13"/>
        <v>121</v>
      </c>
      <c r="F75" s="2">
        <v>4.2</v>
      </c>
      <c r="G75" s="2">
        <v>11</v>
      </c>
      <c r="H75" s="9">
        <f t="shared" si="14"/>
        <v>121</v>
      </c>
    </row>
    <row r="76" spans="1:17" x14ac:dyDescent="0.25">
      <c r="A76" s="8" t="s">
        <v>1</v>
      </c>
      <c r="B76" s="2">
        <v>2</v>
      </c>
      <c r="C76" s="2">
        <v>0.2</v>
      </c>
      <c r="D76" s="2">
        <v>27</v>
      </c>
      <c r="E76" s="2">
        <f t="shared" si="13"/>
        <v>5.4</v>
      </c>
      <c r="F76" s="2">
        <v>2</v>
      </c>
      <c r="G76" s="2">
        <v>0.2</v>
      </c>
      <c r="H76" s="9">
        <f t="shared" si="14"/>
        <v>5.4</v>
      </c>
    </row>
    <row r="77" spans="1:17" x14ac:dyDescent="0.25">
      <c r="A77" s="8" t="s">
        <v>67</v>
      </c>
      <c r="B77" s="2">
        <v>3</v>
      </c>
      <c r="C77" s="2">
        <v>0.3</v>
      </c>
      <c r="D77" s="2">
        <v>138</v>
      </c>
      <c r="E77" s="2">
        <f t="shared" si="13"/>
        <v>41.4</v>
      </c>
      <c r="F77" s="2">
        <v>3</v>
      </c>
      <c r="G77" s="2">
        <v>0.3</v>
      </c>
      <c r="H77" s="9">
        <f t="shared" si="14"/>
        <v>41.4</v>
      </c>
    </row>
    <row r="78" spans="1:17" x14ac:dyDescent="0.25">
      <c r="A78" s="8" t="s">
        <v>34</v>
      </c>
      <c r="B78" s="2">
        <v>44</v>
      </c>
      <c r="C78" s="2">
        <v>4.4000000000000004</v>
      </c>
      <c r="D78" s="2">
        <v>250</v>
      </c>
      <c r="E78" s="2">
        <f t="shared" si="13"/>
        <v>1100</v>
      </c>
      <c r="F78" s="2">
        <v>44</v>
      </c>
      <c r="G78" s="2">
        <v>4.4000000000000004</v>
      </c>
      <c r="H78" s="9">
        <f t="shared" si="14"/>
        <v>1100</v>
      </c>
    </row>
    <row r="79" spans="1:17" x14ac:dyDescent="0.25">
      <c r="A79" s="8"/>
      <c r="B79" s="2"/>
      <c r="C79" s="2"/>
      <c r="D79" s="2"/>
      <c r="E79" s="2">
        <f>SUM(E70:E78)</f>
        <v>1901.6</v>
      </c>
      <c r="F79" s="2"/>
      <c r="G79" s="2"/>
      <c r="H79" s="9">
        <f>SUM(H70:H78)</f>
        <v>1901.6</v>
      </c>
    </row>
    <row r="80" spans="1:17" ht="15.75" thickBot="1" x14ac:dyDescent="0.3">
      <c r="A80" s="12"/>
      <c r="B80" s="13"/>
      <c r="C80" s="13"/>
      <c r="D80" s="13"/>
      <c r="E80" s="41">
        <f>E79/100</f>
        <v>19.015999999999998</v>
      </c>
      <c r="F80" s="32"/>
      <c r="G80" s="32"/>
      <c r="H80" s="53">
        <f>H79/100</f>
        <v>19.015999999999998</v>
      </c>
      <c r="M80" s="168"/>
      <c r="N80" s="168"/>
      <c r="O80" s="168"/>
    </row>
    <row r="81" spans="1:16" ht="15.75" thickBot="1" x14ac:dyDescent="0.3">
      <c r="A81" s="5" t="s">
        <v>55</v>
      </c>
      <c r="B81" s="37">
        <v>50</v>
      </c>
      <c r="C81" s="6">
        <v>5</v>
      </c>
      <c r="D81" s="6">
        <v>62</v>
      </c>
      <c r="E81" s="37">
        <f>D81*C81/100</f>
        <v>3.1</v>
      </c>
      <c r="F81" s="37">
        <v>50</v>
      </c>
      <c r="G81" s="6">
        <v>5</v>
      </c>
      <c r="H81" s="38">
        <f>G81*D81/100</f>
        <v>3.1</v>
      </c>
      <c r="I81" s="168"/>
      <c r="J81" s="168"/>
      <c r="K81" s="168"/>
      <c r="L81" s="168"/>
      <c r="M81" s="168"/>
      <c r="N81" s="168"/>
      <c r="O81" s="168"/>
      <c r="P81" s="168"/>
    </row>
    <row r="82" spans="1:16" ht="15.75" thickBot="1" x14ac:dyDescent="0.3">
      <c r="A82" s="34" t="s">
        <v>56</v>
      </c>
      <c r="B82" s="13">
        <v>20</v>
      </c>
      <c r="C82" s="13">
        <v>2</v>
      </c>
      <c r="D82" s="13">
        <v>117</v>
      </c>
      <c r="E82" s="37">
        <f>D82*C82/100</f>
        <v>2.34</v>
      </c>
      <c r="F82" s="32">
        <v>20</v>
      </c>
      <c r="G82" s="13">
        <v>2</v>
      </c>
      <c r="H82" s="39">
        <f>G82*D82/100</f>
        <v>2.34</v>
      </c>
      <c r="I82" s="168"/>
      <c r="J82" s="168"/>
      <c r="K82" s="168"/>
      <c r="L82" s="168"/>
      <c r="M82" s="168"/>
      <c r="N82" s="168"/>
      <c r="O82" s="168"/>
      <c r="P82" s="168"/>
    </row>
    <row r="83" spans="1:16" x14ac:dyDescent="0.25">
      <c r="A83" s="10" t="s">
        <v>51</v>
      </c>
      <c r="B83" s="3">
        <v>200</v>
      </c>
      <c r="C83" s="3"/>
      <c r="D83" s="3"/>
      <c r="E83" s="3"/>
      <c r="F83" s="3">
        <v>200</v>
      </c>
      <c r="G83" s="2"/>
      <c r="H83" s="9"/>
      <c r="I83" s="168"/>
      <c r="J83" s="168"/>
      <c r="K83" s="168"/>
      <c r="L83" s="168"/>
      <c r="M83" s="168"/>
      <c r="N83" s="168"/>
      <c r="O83" s="168"/>
      <c r="P83" s="168"/>
    </row>
    <row r="84" spans="1:16" x14ac:dyDescent="0.25">
      <c r="A84" s="8" t="s">
        <v>134</v>
      </c>
      <c r="B84" s="2">
        <v>1</v>
      </c>
      <c r="C84" s="2">
        <f>B84*0.1</f>
        <v>0.1</v>
      </c>
      <c r="D84" s="2">
        <v>650</v>
      </c>
      <c r="E84" s="2">
        <f>D84*C84</f>
        <v>65</v>
      </c>
      <c r="F84" s="2">
        <v>1</v>
      </c>
      <c r="G84" s="2">
        <f>C84</f>
        <v>0.1</v>
      </c>
      <c r="H84" s="2">
        <f>G84*D84</f>
        <v>65</v>
      </c>
      <c r="I84" s="168"/>
      <c r="J84" s="168"/>
      <c r="K84" s="168"/>
      <c r="L84" s="168"/>
      <c r="M84" s="168"/>
      <c r="N84" s="168"/>
      <c r="O84" s="168"/>
      <c r="P84" s="168"/>
    </row>
    <row r="85" spans="1:16" x14ac:dyDescent="0.25">
      <c r="A85" s="8" t="s">
        <v>2</v>
      </c>
      <c r="B85" s="2">
        <v>11</v>
      </c>
      <c r="C85" s="2">
        <f t="shared" ref="C85" si="15">B85*0.1</f>
        <v>1.1000000000000001</v>
      </c>
      <c r="D85" s="2">
        <v>85.8</v>
      </c>
      <c r="E85" s="2">
        <f>D85*C85</f>
        <v>94.38000000000001</v>
      </c>
      <c r="F85" s="2">
        <v>11</v>
      </c>
      <c r="G85" s="2">
        <f t="shared" ref="G85" si="16">C85</f>
        <v>1.1000000000000001</v>
      </c>
      <c r="H85" s="2">
        <f t="shared" ref="H85" si="17">G85*D85</f>
        <v>94.38000000000001</v>
      </c>
      <c r="I85" s="168"/>
      <c r="J85" s="168"/>
      <c r="K85" s="168"/>
      <c r="L85" s="168"/>
      <c r="M85" s="168"/>
      <c r="N85" s="168"/>
      <c r="O85" s="168"/>
      <c r="P85" s="168"/>
    </row>
    <row r="86" spans="1:16" x14ac:dyDescent="0.25">
      <c r="A86" s="8"/>
      <c r="B86" s="2"/>
      <c r="C86" s="2"/>
      <c r="D86" s="2"/>
      <c r="E86" s="2">
        <f>SUM(E84:E85)</f>
        <v>159.38</v>
      </c>
      <c r="F86" s="2"/>
      <c r="G86" s="2"/>
      <c r="H86" s="2">
        <f>SUM(H84:H85)</f>
        <v>159.38</v>
      </c>
      <c r="I86" s="168"/>
      <c r="J86" s="168"/>
      <c r="K86" s="168"/>
      <c r="L86" s="168"/>
      <c r="M86" s="168"/>
      <c r="N86" s="168"/>
      <c r="O86" s="168"/>
      <c r="P86" s="168"/>
    </row>
    <row r="87" spans="1:16" x14ac:dyDescent="0.25">
      <c r="A87" s="23"/>
      <c r="B87" s="4"/>
      <c r="C87" s="4"/>
      <c r="D87" s="4"/>
      <c r="E87" s="22">
        <f>E86/100</f>
        <v>1.5937999999999999</v>
      </c>
      <c r="F87" s="4"/>
      <c r="G87" s="4"/>
      <c r="H87" s="24">
        <f>H86/100</f>
        <v>1.5937999999999999</v>
      </c>
      <c r="I87" s="168"/>
      <c r="J87" s="168"/>
      <c r="K87" s="168"/>
      <c r="L87" s="168"/>
      <c r="M87" s="168"/>
      <c r="N87" s="168"/>
      <c r="O87" s="168"/>
      <c r="P87" s="168"/>
    </row>
    <row r="88" spans="1:16" ht="15.75" thickBot="1" x14ac:dyDescent="0.3">
      <c r="A88" s="21" t="s">
        <v>50</v>
      </c>
      <c r="B88" s="11"/>
      <c r="C88" s="11"/>
      <c r="D88" s="11"/>
      <c r="E88" s="94">
        <f>E80+E81+E82+E87</f>
        <v>26.049799999999998</v>
      </c>
      <c r="F88" s="25"/>
      <c r="G88" s="25"/>
      <c r="H88" s="42">
        <f>H80+H81+H82+H87</f>
        <v>26.049799999999998</v>
      </c>
      <c r="I88" s="168"/>
      <c r="J88" s="168"/>
      <c r="K88" s="168"/>
      <c r="L88" s="168"/>
      <c r="P88" s="168"/>
    </row>
    <row r="89" spans="1:16" ht="16.5" thickBot="1" x14ac:dyDescent="0.3">
      <c r="A89" s="367" t="s">
        <v>57</v>
      </c>
      <c r="B89" s="368"/>
      <c r="C89" s="368"/>
      <c r="D89" s="368"/>
      <c r="E89" s="368"/>
      <c r="F89" s="368"/>
      <c r="G89" s="368"/>
      <c r="H89" s="369"/>
      <c r="M89" s="168"/>
      <c r="N89" s="168"/>
      <c r="O89" s="168"/>
    </row>
    <row r="90" spans="1:16" x14ac:dyDescent="0.25">
      <c r="A90" s="362" t="s">
        <v>16</v>
      </c>
      <c r="B90" s="363" t="s">
        <v>86</v>
      </c>
      <c r="C90" s="363"/>
      <c r="D90" s="363"/>
      <c r="E90" s="363"/>
      <c r="F90" s="363" t="s">
        <v>85</v>
      </c>
      <c r="G90" s="363"/>
      <c r="H90" s="364"/>
      <c r="I90" s="168"/>
      <c r="J90" s="168"/>
      <c r="K90" s="168"/>
      <c r="L90" s="168"/>
      <c r="M90" s="168"/>
      <c r="N90" s="168"/>
      <c r="O90" s="168"/>
      <c r="P90" s="168"/>
    </row>
    <row r="91" spans="1:16" ht="30.75" thickBot="1" x14ac:dyDescent="0.3">
      <c r="A91" s="359"/>
      <c r="B91" s="16" t="s">
        <v>73</v>
      </c>
      <c r="C91" s="44" t="s">
        <v>5</v>
      </c>
      <c r="D91" s="44" t="s">
        <v>6</v>
      </c>
      <c r="E91" s="44" t="s">
        <v>13</v>
      </c>
      <c r="F91" s="16" t="s">
        <v>73</v>
      </c>
      <c r="G91" s="44" t="s">
        <v>14</v>
      </c>
      <c r="H91" s="45" t="s">
        <v>13</v>
      </c>
      <c r="I91" s="168"/>
      <c r="J91" s="168"/>
      <c r="K91" s="168"/>
      <c r="L91" s="168"/>
      <c r="M91" s="168"/>
      <c r="N91" s="168"/>
      <c r="O91" s="168"/>
      <c r="P91" s="168"/>
    </row>
    <row r="92" spans="1:16" ht="29.25" x14ac:dyDescent="0.25">
      <c r="A92" s="46" t="s">
        <v>238</v>
      </c>
      <c r="B92" s="37">
        <v>250</v>
      </c>
      <c r="C92" s="37"/>
      <c r="D92" s="37"/>
      <c r="E92" s="37"/>
      <c r="F92" s="37">
        <v>250</v>
      </c>
      <c r="G92" s="6"/>
      <c r="H92" s="7"/>
      <c r="I92" s="168"/>
      <c r="J92" s="168"/>
      <c r="K92" s="168"/>
      <c r="L92" s="168"/>
      <c r="M92" s="168"/>
      <c r="N92" s="168"/>
      <c r="O92" s="168"/>
      <c r="P92" s="168"/>
    </row>
    <row r="93" spans="1:16" x14ac:dyDescent="0.25">
      <c r="A93" s="8" t="s">
        <v>17</v>
      </c>
      <c r="B93" s="2">
        <v>70.400000000000006</v>
      </c>
      <c r="C93" s="2">
        <f>B93*0.1</f>
        <v>7.0400000000000009</v>
      </c>
      <c r="D93" s="2">
        <v>69</v>
      </c>
      <c r="E93" s="2">
        <f>D93*C93</f>
        <v>485.76000000000005</v>
      </c>
      <c r="F93" s="2">
        <f>B93</f>
        <v>70.400000000000006</v>
      </c>
      <c r="G93" s="2">
        <f t="shared" ref="G93:G98" si="18">C93</f>
        <v>7.0400000000000009</v>
      </c>
      <c r="H93" s="9">
        <f>G93*D93</f>
        <v>485.76000000000005</v>
      </c>
      <c r="I93" s="168"/>
      <c r="J93" s="168"/>
      <c r="K93" s="168"/>
      <c r="L93" s="168"/>
      <c r="M93" s="168"/>
      <c r="N93" s="168"/>
      <c r="O93" s="168"/>
      <c r="P93" s="168"/>
    </row>
    <row r="94" spans="1:16" x14ac:dyDescent="0.25">
      <c r="A94" s="8" t="s">
        <v>18</v>
      </c>
      <c r="B94" s="2">
        <v>60</v>
      </c>
      <c r="C94" s="2">
        <f t="shared" ref="C94:C100" si="19">B94*0.1</f>
        <v>6</v>
      </c>
      <c r="D94" s="2">
        <v>39</v>
      </c>
      <c r="E94" s="2">
        <f t="shared" ref="E94:E100" si="20">D94*C94</f>
        <v>234</v>
      </c>
      <c r="F94" s="2">
        <f t="shared" ref="F94:F100" si="21">B94</f>
        <v>60</v>
      </c>
      <c r="G94" s="2">
        <f t="shared" si="18"/>
        <v>6</v>
      </c>
      <c r="H94" s="9">
        <f t="shared" ref="H94:H100" si="22">G94*D94</f>
        <v>234</v>
      </c>
      <c r="I94" s="168"/>
      <c r="J94" s="168"/>
      <c r="K94" s="168"/>
      <c r="L94" s="168"/>
      <c r="M94" s="168"/>
      <c r="N94" s="168"/>
      <c r="O94" s="168"/>
      <c r="P94" s="168"/>
    </row>
    <row r="95" spans="1:16" x14ac:dyDescent="0.25">
      <c r="A95" s="8" t="s">
        <v>19</v>
      </c>
      <c r="B95" s="2">
        <v>15</v>
      </c>
      <c r="C95" s="2">
        <f t="shared" si="19"/>
        <v>1.5</v>
      </c>
      <c r="D95" s="2">
        <v>72</v>
      </c>
      <c r="E95" s="2">
        <f t="shared" si="20"/>
        <v>108</v>
      </c>
      <c r="F95" s="2">
        <f t="shared" si="21"/>
        <v>15</v>
      </c>
      <c r="G95" s="2">
        <f t="shared" si="18"/>
        <v>1.5</v>
      </c>
      <c r="H95" s="9">
        <f t="shared" si="22"/>
        <v>108</v>
      </c>
      <c r="I95" s="168"/>
      <c r="J95" s="168"/>
      <c r="K95" s="168"/>
      <c r="L95" s="168"/>
      <c r="M95" s="168"/>
      <c r="N95" s="168"/>
      <c r="O95" s="168"/>
      <c r="P95" s="168"/>
    </row>
    <row r="96" spans="1:16" x14ac:dyDescent="0.25">
      <c r="A96" s="8" t="s">
        <v>25</v>
      </c>
      <c r="B96" s="2">
        <v>13.5</v>
      </c>
      <c r="C96" s="2">
        <f t="shared" si="19"/>
        <v>1.35</v>
      </c>
      <c r="D96" s="2">
        <v>49</v>
      </c>
      <c r="E96" s="2">
        <f t="shared" si="20"/>
        <v>66.150000000000006</v>
      </c>
      <c r="F96" s="2">
        <f t="shared" si="21"/>
        <v>13.5</v>
      </c>
      <c r="G96" s="2">
        <f t="shared" si="18"/>
        <v>1.35</v>
      </c>
      <c r="H96" s="9">
        <f t="shared" si="22"/>
        <v>66.150000000000006</v>
      </c>
      <c r="I96" s="168"/>
      <c r="J96" s="168"/>
      <c r="K96" s="168"/>
      <c r="L96" s="168"/>
      <c r="M96" s="168"/>
      <c r="N96" s="168"/>
      <c r="O96" s="168"/>
      <c r="P96" s="168"/>
    </row>
    <row r="97" spans="1:18" x14ac:dyDescent="0.25">
      <c r="A97" s="8" t="s">
        <v>22</v>
      </c>
      <c r="B97" s="2">
        <v>10</v>
      </c>
      <c r="C97" s="2">
        <f t="shared" si="19"/>
        <v>1</v>
      </c>
      <c r="D97" s="2">
        <v>196</v>
      </c>
      <c r="E97" s="2">
        <f t="shared" si="20"/>
        <v>196</v>
      </c>
      <c r="F97" s="2">
        <f t="shared" si="21"/>
        <v>10</v>
      </c>
      <c r="G97" s="2">
        <f t="shared" si="18"/>
        <v>1</v>
      </c>
      <c r="H97" s="9">
        <f t="shared" si="22"/>
        <v>196</v>
      </c>
      <c r="I97" s="168"/>
      <c r="J97" s="168"/>
      <c r="K97" s="168"/>
      <c r="L97" s="168"/>
      <c r="M97" s="168"/>
      <c r="N97" s="168"/>
      <c r="O97" s="168"/>
      <c r="P97" s="168"/>
    </row>
    <row r="98" spans="1:18" x14ac:dyDescent="0.25">
      <c r="A98" s="8" t="s">
        <v>1</v>
      </c>
      <c r="B98" s="2">
        <v>2</v>
      </c>
      <c r="C98" s="2">
        <f t="shared" si="19"/>
        <v>0.2</v>
      </c>
      <c r="D98" s="2">
        <v>27</v>
      </c>
      <c r="E98" s="2">
        <f t="shared" si="20"/>
        <v>5.4</v>
      </c>
      <c r="F98" s="2">
        <f t="shared" si="21"/>
        <v>2</v>
      </c>
      <c r="G98" s="2">
        <f t="shared" si="18"/>
        <v>0.2</v>
      </c>
      <c r="H98" s="9">
        <f t="shared" si="22"/>
        <v>5.4</v>
      </c>
      <c r="I98" s="168"/>
      <c r="J98" s="168"/>
      <c r="K98" s="168"/>
      <c r="L98" s="168"/>
      <c r="M98" s="168"/>
      <c r="N98" s="168"/>
      <c r="O98" s="168"/>
      <c r="P98" s="168"/>
    </row>
    <row r="99" spans="1:18" x14ac:dyDescent="0.25">
      <c r="A99" s="8" t="s">
        <v>24</v>
      </c>
      <c r="B99" s="2">
        <v>40</v>
      </c>
      <c r="C99" s="2">
        <v>4</v>
      </c>
      <c r="D99" s="2">
        <v>729</v>
      </c>
      <c r="E99" s="2">
        <f t="shared" si="20"/>
        <v>2916</v>
      </c>
      <c r="F99" s="2">
        <v>40</v>
      </c>
      <c r="G99" s="2">
        <v>4</v>
      </c>
      <c r="H99" s="9">
        <f t="shared" si="22"/>
        <v>2916</v>
      </c>
      <c r="I99" s="168"/>
      <c r="J99" s="168"/>
      <c r="K99" s="168"/>
      <c r="L99" s="168"/>
      <c r="P99" s="168"/>
    </row>
    <row r="100" spans="1:18" x14ac:dyDescent="0.25">
      <c r="A100" s="8" t="s">
        <v>67</v>
      </c>
      <c r="B100" s="2">
        <v>4.5</v>
      </c>
      <c r="C100" s="2">
        <f t="shared" si="19"/>
        <v>0.45</v>
      </c>
      <c r="D100" s="2">
        <v>138</v>
      </c>
      <c r="E100" s="2">
        <f t="shared" si="20"/>
        <v>62.1</v>
      </c>
      <c r="F100" s="2">
        <f t="shared" si="21"/>
        <v>4.5</v>
      </c>
      <c r="G100" s="2">
        <f>C100</f>
        <v>0.45</v>
      </c>
      <c r="H100" s="9">
        <f t="shared" si="22"/>
        <v>62.1</v>
      </c>
    </row>
    <row r="101" spans="1:18" ht="15.75" thickBot="1" x14ac:dyDescent="0.3">
      <c r="A101" s="14"/>
      <c r="B101" s="4"/>
      <c r="C101" s="4"/>
      <c r="D101" s="4"/>
      <c r="E101" s="4">
        <f>SUM(E93:E100)</f>
        <v>4073.41</v>
      </c>
      <c r="F101" s="4"/>
      <c r="G101" s="4"/>
      <c r="H101" s="15">
        <f>SUM(H93:H100)</f>
        <v>4073.41</v>
      </c>
    </row>
    <row r="102" spans="1:18" ht="15.75" thickBot="1" x14ac:dyDescent="0.3">
      <c r="A102" s="51"/>
      <c r="B102" s="50"/>
      <c r="C102" s="50"/>
      <c r="D102" s="50"/>
      <c r="E102" s="97">
        <f>E101/100</f>
        <v>40.734099999999998</v>
      </c>
      <c r="F102" s="50"/>
      <c r="G102" s="50"/>
      <c r="H102" s="52">
        <f>H101/100</f>
        <v>40.734099999999998</v>
      </c>
      <c r="M102" s="168"/>
      <c r="N102" s="168"/>
      <c r="O102" s="168"/>
    </row>
    <row r="103" spans="1:18" x14ac:dyDescent="0.25">
      <c r="A103" s="47" t="s">
        <v>191</v>
      </c>
      <c r="B103" s="37">
        <v>200</v>
      </c>
      <c r="C103" s="37"/>
      <c r="D103" s="37"/>
      <c r="E103" s="37"/>
      <c r="F103" s="37">
        <v>200</v>
      </c>
      <c r="G103" s="6"/>
      <c r="H103" s="7"/>
      <c r="J103" s="168"/>
      <c r="K103" s="168"/>
      <c r="L103" s="168"/>
      <c r="M103" s="168"/>
      <c r="N103" s="168"/>
      <c r="O103" s="168"/>
      <c r="P103" s="168"/>
      <c r="Q103" s="168"/>
    </row>
    <row r="104" spans="1:18" x14ac:dyDescent="0.25">
      <c r="A104" s="87" t="s">
        <v>161</v>
      </c>
      <c r="B104" s="35">
        <v>20</v>
      </c>
      <c r="C104" s="35">
        <f>B104*100/1000</f>
        <v>2</v>
      </c>
      <c r="D104" s="35">
        <v>322</v>
      </c>
      <c r="E104" s="2">
        <f>D104*C104</f>
        <v>644</v>
      </c>
      <c r="F104" s="35">
        <v>20</v>
      </c>
      <c r="G104" s="29">
        <f>F104*0.1</f>
        <v>2</v>
      </c>
      <c r="H104" s="61">
        <f>G104*D104</f>
        <v>644</v>
      </c>
      <c r="J104" s="168"/>
      <c r="K104" s="168"/>
      <c r="L104" s="168"/>
      <c r="M104" s="168"/>
      <c r="N104" s="168"/>
      <c r="O104" s="168"/>
      <c r="P104" s="168"/>
      <c r="Q104" s="168"/>
    </row>
    <row r="105" spans="1:18" x14ac:dyDescent="0.25">
      <c r="A105" s="87" t="s">
        <v>2</v>
      </c>
      <c r="B105" s="35">
        <v>15</v>
      </c>
      <c r="C105" s="35">
        <f t="shared" ref="C105:C106" si="23">B105*100/1000</f>
        <v>1.5</v>
      </c>
      <c r="D105" s="35">
        <v>85.8</v>
      </c>
      <c r="E105" s="2">
        <f t="shared" ref="E105:E106" si="24">D105*C105</f>
        <v>128.69999999999999</v>
      </c>
      <c r="F105" s="35">
        <v>15</v>
      </c>
      <c r="G105" s="29">
        <f t="shared" ref="G105:G106" si="25">F105*0.1</f>
        <v>1.5</v>
      </c>
      <c r="H105" s="61">
        <f>G105*D105</f>
        <v>128.69999999999999</v>
      </c>
      <c r="J105" s="168"/>
      <c r="K105" s="168"/>
      <c r="L105" s="168"/>
      <c r="M105" s="168"/>
      <c r="N105" s="168"/>
      <c r="O105" s="168"/>
      <c r="P105" s="168"/>
      <c r="Q105" s="168"/>
    </row>
    <row r="106" spans="1:18" x14ac:dyDescent="0.25">
      <c r="A106" s="8" t="s">
        <v>132</v>
      </c>
      <c r="B106" s="2">
        <v>10</v>
      </c>
      <c r="C106" s="35">
        <f t="shared" si="23"/>
        <v>1</v>
      </c>
      <c r="D106" s="2">
        <v>465</v>
      </c>
      <c r="E106" s="2">
        <f t="shared" si="24"/>
        <v>465</v>
      </c>
      <c r="F106" s="2">
        <v>10</v>
      </c>
      <c r="G106" s="29">
        <f t="shared" si="25"/>
        <v>1</v>
      </c>
      <c r="H106" s="61">
        <f>G106*D106</f>
        <v>465</v>
      </c>
      <c r="J106" s="168"/>
      <c r="K106" s="168"/>
      <c r="L106" s="168"/>
      <c r="M106" s="168"/>
      <c r="N106" s="168"/>
      <c r="O106" s="168"/>
      <c r="P106" s="168"/>
      <c r="Q106" s="168"/>
    </row>
    <row r="107" spans="1:18" ht="15.75" thickBot="1" x14ac:dyDescent="0.3">
      <c r="A107" s="12"/>
      <c r="B107" s="13"/>
      <c r="C107" s="13"/>
      <c r="D107" s="13"/>
      <c r="E107" s="32">
        <f>(E104+E105+E106)/100</f>
        <v>12.377000000000001</v>
      </c>
      <c r="F107" s="13"/>
      <c r="G107" s="13"/>
      <c r="H107" s="33">
        <f>(H104+H105+H106)/100</f>
        <v>12.377000000000001</v>
      </c>
      <c r="J107" s="168"/>
      <c r="K107" s="168"/>
      <c r="L107" s="168"/>
      <c r="M107" s="168"/>
      <c r="N107" s="168"/>
      <c r="O107" s="168"/>
      <c r="P107" s="168"/>
      <c r="Q107" s="168"/>
    </row>
    <row r="108" spans="1:18" x14ac:dyDescent="0.25">
      <c r="A108" s="5" t="s">
        <v>123</v>
      </c>
      <c r="B108" s="37">
        <v>50</v>
      </c>
      <c r="C108" s="6">
        <v>5</v>
      </c>
      <c r="D108" s="6">
        <v>103</v>
      </c>
      <c r="E108" s="37">
        <f>D108*C108/100</f>
        <v>5.15</v>
      </c>
      <c r="F108" s="37">
        <v>50</v>
      </c>
      <c r="G108" s="6">
        <v>5</v>
      </c>
      <c r="H108" s="38">
        <f>G108*D108/100</f>
        <v>5.15</v>
      </c>
      <c r="J108" s="168"/>
      <c r="K108" s="168"/>
      <c r="L108" s="168"/>
      <c r="M108" s="168"/>
      <c r="N108" s="168"/>
      <c r="O108" s="168"/>
      <c r="P108" s="168"/>
      <c r="Q108" s="168"/>
    </row>
    <row r="109" spans="1:18" x14ac:dyDescent="0.25">
      <c r="A109" s="23" t="s">
        <v>56</v>
      </c>
      <c r="B109" s="4">
        <v>20</v>
      </c>
      <c r="C109" s="4"/>
      <c r="D109" s="4">
        <v>117</v>
      </c>
      <c r="E109" s="22">
        <v>1.62</v>
      </c>
      <c r="F109" s="22">
        <v>20</v>
      </c>
      <c r="G109" s="4">
        <v>2</v>
      </c>
      <c r="H109" s="24">
        <f>G109*D109/100</f>
        <v>2.34</v>
      </c>
      <c r="J109" s="168"/>
      <c r="K109" s="168"/>
      <c r="L109" s="168"/>
      <c r="M109" s="168"/>
      <c r="N109" s="168"/>
      <c r="O109" s="168"/>
      <c r="P109" s="168"/>
      <c r="Q109" s="168"/>
    </row>
    <row r="110" spans="1:18" ht="15.75" thickBot="1" x14ac:dyDescent="0.3">
      <c r="A110" s="21" t="s">
        <v>50</v>
      </c>
      <c r="B110" s="11"/>
      <c r="C110" s="11"/>
      <c r="D110" s="11"/>
      <c r="E110" s="26">
        <f>E102+E107+E108+E109</f>
        <v>59.881099999999996</v>
      </c>
      <c r="F110" s="11"/>
      <c r="G110" s="11"/>
      <c r="H110" s="27">
        <f>H102+H107+H108+H109</f>
        <v>60.601100000000002</v>
      </c>
      <c r="J110" s="168"/>
      <c r="K110" s="168"/>
      <c r="L110" s="168"/>
      <c r="M110" s="168"/>
      <c r="N110" s="168"/>
      <c r="O110" s="168"/>
      <c r="P110" s="168"/>
      <c r="Q110" s="168"/>
    </row>
    <row r="111" spans="1:18" ht="16.5" thickBot="1" x14ac:dyDescent="0.3">
      <c r="A111" s="367" t="s">
        <v>58</v>
      </c>
      <c r="B111" s="368"/>
      <c r="C111" s="368"/>
      <c r="D111" s="368"/>
      <c r="E111" s="368"/>
      <c r="F111" s="368"/>
      <c r="G111" s="368"/>
      <c r="H111" s="369"/>
      <c r="J111" s="168"/>
      <c r="K111" s="168"/>
      <c r="L111" s="168"/>
      <c r="M111" s="168"/>
      <c r="N111" s="168"/>
      <c r="O111" s="168"/>
      <c r="P111" s="168"/>
      <c r="Q111" s="168"/>
    </row>
    <row r="112" spans="1:18" x14ac:dyDescent="0.25">
      <c r="A112" s="362" t="s">
        <v>16</v>
      </c>
      <c r="B112" s="363" t="s">
        <v>86</v>
      </c>
      <c r="C112" s="363"/>
      <c r="D112" s="363"/>
      <c r="E112" s="363"/>
      <c r="F112" s="363" t="s">
        <v>85</v>
      </c>
      <c r="G112" s="363"/>
      <c r="H112" s="364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</row>
    <row r="113" spans="1:19" ht="30.75" thickBot="1" x14ac:dyDescent="0.3">
      <c r="A113" s="359"/>
      <c r="B113" s="16" t="s">
        <v>73</v>
      </c>
      <c r="C113" s="44" t="s">
        <v>5</v>
      </c>
      <c r="D113" s="44" t="s">
        <v>6</v>
      </c>
      <c r="E113" s="44" t="s">
        <v>13</v>
      </c>
      <c r="F113" s="16" t="s">
        <v>73</v>
      </c>
      <c r="G113" s="44" t="s">
        <v>14</v>
      </c>
      <c r="H113" s="45" t="s">
        <v>13</v>
      </c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</row>
    <row r="114" spans="1:19" ht="29.25" x14ac:dyDescent="0.25">
      <c r="A114" s="47" t="s">
        <v>87</v>
      </c>
      <c r="B114" s="37">
        <v>250</v>
      </c>
      <c r="C114" s="37"/>
      <c r="D114" s="37"/>
      <c r="E114" s="37"/>
      <c r="F114" s="37">
        <v>250</v>
      </c>
      <c r="G114" s="6"/>
      <c r="H114" s="7"/>
      <c r="I114" s="168"/>
      <c r="J114" s="168"/>
      <c r="K114" s="168"/>
      <c r="L114" s="168"/>
      <c r="P114" s="168"/>
      <c r="Q114" s="168"/>
      <c r="R114" s="168"/>
    </row>
    <row r="115" spans="1:19" x14ac:dyDescent="0.25">
      <c r="A115" s="8" t="s">
        <v>17</v>
      </c>
      <c r="B115" s="2">
        <v>29</v>
      </c>
      <c r="C115" s="2">
        <f>B115*0.1</f>
        <v>2.9000000000000004</v>
      </c>
      <c r="D115" s="2">
        <v>69</v>
      </c>
      <c r="E115" s="2">
        <f>D115*C115</f>
        <v>200.10000000000002</v>
      </c>
      <c r="F115" s="2">
        <v>29</v>
      </c>
      <c r="G115" s="2">
        <f>F115*0.1</f>
        <v>2.9000000000000004</v>
      </c>
      <c r="H115" s="9">
        <f>G115*D115</f>
        <v>200.10000000000002</v>
      </c>
    </row>
    <row r="116" spans="1:19" x14ac:dyDescent="0.25">
      <c r="A116" s="8" t="s">
        <v>18</v>
      </c>
      <c r="B116" s="2">
        <v>40</v>
      </c>
      <c r="C116" s="2">
        <f t="shared" ref="C116:C117" si="26">B116*0.1</f>
        <v>4</v>
      </c>
      <c r="D116" s="2">
        <v>39</v>
      </c>
      <c r="E116" s="2">
        <f t="shared" ref="E116:E123" si="27">D116*C116</f>
        <v>156</v>
      </c>
      <c r="F116" s="2">
        <v>40</v>
      </c>
      <c r="G116" s="2">
        <f t="shared" ref="G116:G123" si="28">F116*0.1</f>
        <v>4</v>
      </c>
      <c r="H116" s="9">
        <f t="shared" ref="H116:H123" si="29">G116*D116</f>
        <v>156</v>
      </c>
    </row>
    <row r="117" spans="1:19" x14ac:dyDescent="0.25">
      <c r="A117" s="8" t="s">
        <v>19</v>
      </c>
      <c r="B117" s="2">
        <v>15</v>
      </c>
      <c r="C117" s="2">
        <f t="shared" si="26"/>
        <v>1.5</v>
      </c>
      <c r="D117" s="2">
        <v>72</v>
      </c>
      <c r="E117" s="2">
        <f t="shared" si="27"/>
        <v>108</v>
      </c>
      <c r="F117" s="2">
        <v>15</v>
      </c>
      <c r="G117" s="2">
        <f t="shared" si="28"/>
        <v>1.5</v>
      </c>
      <c r="H117" s="9">
        <f t="shared" si="29"/>
        <v>108</v>
      </c>
    </row>
    <row r="118" spans="1:19" x14ac:dyDescent="0.25">
      <c r="A118" s="8" t="s">
        <v>20</v>
      </c>
      <c r="B118" s="2">
        <v>57</v>
      </c>
      <c r="C118" s="121">
        <f>B118*0.1</f>
        <v>5.7</v>
      </c>
      <c r="D118" s="2">
        <v>69</v>
      </c>
      <c r="E118" s="2">
        <f t="shared" si="27"/>
        <v>393.3</v>
      </c>
      <c r="F118" s="2">
        <v>57</v>
      </c>
      <c r="G118" s="2">
        <f t="shared" si="28"/>
        <v>5.7</v>
      </c>
      <c r="H118" s="9">
        <f t="shared" si="29"/>
        <v>393.3</v>
      </c>
    </row>
    <row r="119" spans="1:19" x14ac:dyDescent="0.25">
      <c r="A119" s="8" t="s">
        <v>2</v>
      </c>
      <c r="B119" s="2">
        <v>2.2999999999999998</v>
      </c>
      <c r="C119" s="2">
        <f t="shared" ref="C119:C123" si="30">B119*0.1</f>
        <v>0.22999999999999998</v>
      </c>
      <c r="D119" s="2">
        <v>85.8</v>
      </c>
      <c r="E119" s="2">
        <f t="shared" si="27"/>
        <v>19.733999999999998</v>
      </c>
      <c r="F119" s="2">
        <v>2.2999999999999998</v>
      </c>
      <c r="G119" s="2">
        <f t="shared" si="28"/>
        <v>0.22999999999999998</v>
      </c>
      <c r="H119" s="9">
        <f t="shared" si="29"/>
        <v>19.733999999999998</v>
      </c>
    </row>
    <row r="120" spans="1:19" x14ac:dyDescent="0.25">
      <c r="A120" s="8" t="s">
        <v>67</v>
      </c>
      <c r="B120" s="2">
        <v>4.5</v>
      </c>
      <c r="C120" s="2">
        <f t="shared" si="30"/>
        <v>0.45</v>
      </c>
      <c r="D120" s="2">
        <v>138</v>
      </c>
      <c r="E120" s="2">
        <f t="shared" si="27"/>
        <v>62.1</v>
      </c>
      <c r="F120" s="2">
        <v>4.5</v>
      </c>
      <c r="G120" s="2">
        <f t="shared" si="28"/>
        <v>0.45</v>
      </c>
      <c r="H120" s="9">
        <f t="shared" si="29"/>
        <v>62.1</v>
      </c>
    </row>
    <row r="121" spans="1:19" x14ac:dyDescent="0.25">
      <c r="A121" s="8" t="s">
        <v>1</v>
      </c>
      <c r="B121" s="2">
        <v>3</v>
      </c>
      <c r="C121" s="2">
        <f t="shared" si="30"/>
        <v>0.30000000000000004</v>
      </c>
      <c r="D121" s="2">
        <v>27</v>
      </c>
      <c r="E121" s="2">
        <f t="shared" si="27"/>
        <v>8.1000000000000014</v>
      </c>
      <c r="F121" s="2">
        <v>3</v>
      </c>
      <c r="G121" s="2">
        <f t="shared" si="28"/>
        <v>0.30000000000000004</v>
      </c>
      <c r="H121" s="9">
        <f t="shared" si="29"/>
        <v>8.1000000000000014</v>
      </c>
    </row>
    <row r="122" spans="1:19" x14ac:dyDescent="0.25">
      <c r="A122" s="8" t="s">
        <v>22</v>
      </c>
      <c r="B122" s="2">
        <v>10</v>
      </c>
      <c r="C122" s="2">
        <f t="shared" si="30"/>
        <v>1</v>
      </c>
      <c r="D122" s="2">
        <v>197</v>
      </c>
      <c r="E122" s="2">
        <f t="shared" si="27"/>
        <v>197</v>
      </c>
      <c r="F122" s="2">
        <v>10</v>
      </c>
      <c r="G122" s="2">
        <f t="shared" si="28"/>
        <v>1</v>
      </c>
      <c r="H122" s="9">
        <f t="shared" si="29"/>
        <v>197</v>
      </c>
    </row>
    <row r="123" spans="1:19" x14ac:dyDescent="0.25">
      <c r="A123" s="8" t="s">
        <v>24</v>
      </c>
      <c r="B123" s="2">
        <v>40</v>
      </c>
      <c r="C123" s="2">
        <f t="shared" si="30"/>
        <v>4</v>
      </c>
      <c r="D123" s="71">
        <v>729</v>
      </c>
      <c r="E123" s="2">
        <f t="shared" si="27"/>
        <v>2916</v>
      </c>
      <c r="F123" s="2">
        <v>40</v>
      </c>
      <c r="G123" s="2">
        <f t="shared" si="28"/>
        <v>4</v>
      </c>
      <c r="H123" s="9">
        <f t="shared" si="29"/>
        <v>2916</v>
      </c>
    </row>
    <row r="124" spans="1:19" x14ac:dyDescent="0.25">
      <c r="A124" s="8"/>
      <c r="B124" s="2"/>
      <c r="C124" s="2"/>
      <c r="D124" s="2"/>
      <c r="E124" s="2">
        <f>SUM(E115:E123)</f>
        <v>4060.3340000000003</v>
      </c>
      <c r="F124" s="2"/>
      <c r="G124" s="2"/>
      <c r="H124" s="9">
        <f>SUM(H115:H123)</f>
        <v>4060.3340000000003</v>
      </c>
    </row>
    <row r="125" spans="1:19" ht="15.75" thickBot="1" x14ac:dyDescent="0.3">
      <c r="A125" s="12"/>
      <c r="B125" s="13"/>
      <c r="C125" s="13"/>
      <c r="D125" s="13"/>
      <c r="E125" s="41">
        <f>E124/100</f>
        <v>40.603340000000003</v>
      </c>
      <c r="F125" s="13"/>
      <c r="G125" s="13"/>
      <c r="H125" s="33">
        <f>H124/100</f>
        <v>40.603340000000003</v>
      </c>
      <c r="M125" s="168"/>
      <c r="N125" s="168"/>
      <c r="O125" s="168"/>
    </row>
    <row r="126" spans="1:19" x14ac:dyDescent="0.25">
      <c r="A126" s="47" t="s">
        <v>84</v>
      </c>
      <c r="B126" s="37">
        <v>200</v>
      </c>
      <c r="C126" s="37"/>
      <c r="D126" s="37"/>
      <c r="E126" s="37"/>
      <c r="F126" s="37">
        <v>200</v>
      </c>
      <c r="G126" s="6"/>
      <c r="H126" s="7"/>
      <c r="K126" s="168"/>
      <c r="L126" s="168"/>
      <c r="M126" s="168"/>
      <c r="N126" s="168"/>
      <c r="O126" s="168"/>
      <c r="P126" s="168"/>
      <c r="Q126" s="168"/>
      <c r="R126" s="168"/>
      <c r="S126" s="168"/>
    </row>
    <row r="127" spans="1:19" x14ac:dyDescent="0.25">
      <c r="A127" s="8" t="s">
        <v>72</v>
      </c>
      <c r="B127" s="2">
        <v>20</v>
      </c>
      <c r="C127" s="2">
        <f>B127*0.1</f>
        <v>2</v>
      </c>
      <c r="D127" s="2">
        <v>320</v>
      </c>
      <c r="E127" s="2">
        <f>D127*C127</f>
        <v>640</v>
      </c>
      <c r="F127" s="2">
        <v>20</v>
      </c>
      <c r="G127" s="2">
        <f>F127*0.1</f>
        <v>2</v>
      </c>
      <c r="H127" s="9">
        <f>G127*D127</f>
        <v>640</v>
      </c>
      <c r="K127" s="168"/>
      <c r="L127" s="168"/>
      <c r="M127" s="168"/>
      <c r="N127" s="168"/>
      <c r="O127" s="168"/>
      <c r="P127" s="168"/>
      <c r="Q127" s="168"/>
      <c r="R127" s="168"/>
      <c r="S127" s="168"/>
    </row>
    <row r="128" spans="1:19" x14ac:dyDescent="0.25">
      <c r="A128" s="8" t="s">
        <v>2</v>
      </c>
      <c r="B128" s="2">
        <v>15</v>
      </c>
      <c r="C128" s="2">
        <f>B128*0.1</f>
        <v>1.5</v>
      </c>
      <c r="D128" s="2">
        <v>85.8</v>
      </c>
      <c r="E128" s="2">
        <f>D128*C128</f>
        <v>128.69999999999999</v>
      </c>
      <c r="F128" s="2">
        <v>15</v>
      </c>
      <c r="G128" s="2">
        <f>F128*0.1</f>
        <v>1.5</v>
      </c>
      <c r="H128" s="9">
        <f>G128*D128</f>
        <v>128.69999999999999</v>
      </c>
      <c r="K128" s="168"/>
      <c r="L128" s="168"/>
      <c r="M128" s="168"/>
      <c r="N128" s="168"/>
      <c r="O128" s="168"/>
      <c r="P128" s="168"/>
      <c r="Q128" s="168"/>
      <c r="R128" s="168"/>
      <c r="S128" s="168"/>
    </row>
    <row r="129" spans="1:20" x14ac:dyDescent="0.25">
      <c r="A129" s="8"/>
      <c r="B129" s="2"/>
      <c r="C129" s="2"/>
      <c r="D129" s="2"/>
      <c r="E129" s="2">
        <f>SUM(E127:E128)</f>
        <v>768.7</v>
      </c>
      <c r="F129" s="2"/>
      <c r="G129" s="2"/>
      <c r="H129" s="9">
        <f>SUM(H127:H128)</f>
        <v>768.7</v>
      </c>
      <c r="K129" s="168"/>
      <c r="L129" s="168"/>
      <c r="M129" s="168"/>
      <c r="N129" s="168"/>
      <c r="O129" s="168"/>
      <c r="P129" s="168"/>
      <c r="Q129" s="168"/>
      <c r="R129" s="168"/>
      <c r="S129" s="168"/>
    </row>
    <row r="130" spans="1:20" ht="15.75" thickBot="1" x14ac:dyDescent="0.3">
      <c r="A130" s="12"/>
      <c r="B130" s="13"/>
      <c r="C130" s="13"/>
      <c r="D130" s="13"/>
      <c r="E130" s="32">
        <f>E129/100</f>
        <v>7.6870000000000003</v>
      </c>
      <c r="F130" s="32"/>
      <c r="G130" s="32"/>
      <c r="H130" s="33">
        <f>H129/100</f>
        <v>7.6870000000000003</v>
      </c>
      <c r="K130" s="168"/>
      <c r="L130" s="168"/>
      <c r="M130" s="168"/>
      <c r="N130" s="168"/>
      <c r="O130" s="168"/>
      <c r="P130" s="168"/>
      <c r="Q130" s="168"/>
      <c r="R130" s="168"/>
      <c r="S130" s="168"/>
    </row>
    <row r="131" spans="1:20" ht="15.75" thickBot="1" x14ac:dyDescent="0.3">
      <c r="A131" s="5" t="s">
        <v>55</v>
      </c>
      <c r="B131" s="37">
        <v>50</v>
      </c>
      <c r="C131" s="6">
        <v>5</v>
      </c>
      <c r="D131" s="6">
        <v>62</v>
      </c>
      <c r="E131" s="37">
        <f>D131*C131/100</f>
        <v>3.1</v>
      </c>
      <c r="F131" s="37">
        <v>50</v>
      </c>
      <c r="G131" s="6">
        <v>5</v>
      </c>
      <c r="H131" s="38">
        <f>G131*D131/100</f>
        <v>3.1</v>
      </c>
      <c r="K131" s="168"/>
      <c r="L131" s="168"/>
      <c r="M131" s="168"/>
      <c r="N131" s="168"/>
      <c r="O131" s="168"/>
      <c r="P131" s="168"/>
      <c r="Q131" s="168"/>
      <c r="R131" s="168"/>
      <c r="S131" s="168"/>
    </row>
    <row r="132" spans="1:20" ht="15.75" thickBot="1" x14ac:dyDescent="0.3">
      <c r="A132" s="34" t="s">
        <v>56</v>
      </c>
      <c r="B132" s="13">
        <v>20</v>
      </c>
      <c r="C132" s="13">
        <v>2</v>
      </c>
      <c r="D132" s="13">
        <v>117</v>
      </c>
      <c r="E132" s="37">
        <f>D132*C132/100</f>
        <v>2.34</v>
      </c>
      <c r="F132" s="32">
        <v>20</v>
      </c>
      <c r="G132" s="13">
        <f>F132*0.1</f>
        <v>2</v>
      </c>
      <c r="H132" s="38">
        <f>G132*D132/100</f>
        <v>2.34</v>
      </c>
      <c r="K132" s="168"/>
      <c r="L132" s="168"/>
      <c r="M132" s="168"/>
      <c r="N132" s="168"/>
      <c r="O132" s="168"/>
      <c r="P132" s="168"/>
      <c r="Q132" s="168"/>
      <c r="R132" s="168"/>
      <c r="S132" s="168"/>
    </row>
    <row r="133" spans="1:20" ht="15.75" thickBot="1" x14ac:dyDescent="0.3">
      <c r="A133" s="21" t="s">
        <v>50</v>
      </c>
      <c r="B133" s="11"/>
      <c r="C133" s="11"/>
      <c r="D133" s="11"/>
      <c r="E133" s="26">
        <f>E125+E130+E131+E132</f>
        <v>53.730339999999998</v>
      </c>
      <c r="F133" s="30"/>
      <c r="G133" s="30"/>
      <c r="H133" s="27">
        <f>H125+H130+H131+H132</f>
        <v>53.730339999999998</v>
      </c>
      <c r="K133" s="168"/>
      <c r="L133" s="168"/>
      <c r="M133" s="168"/>
      <c r="N133" s="168"/>
      <c r="O133" s="168"/>
      <c r="P133" s="168"/>
      <c r="Q133" s="168"/>
      <c r="R133" s="168"/>
      <c r="S133" s="168"/>
    </row>
    <row r="134" spans="1:20" ht="16.5" thickBot="1" x14ac:dyDescent="0.3">
      <c r="A134" s="399" t="s">
        <v>60</v>
      </c>
      <c r="B134" s="400"/>
      <c r="C134" s="400"/>
      <c r="D134" s="400"/>
      <c r="E134" s="400"/>
      <c r="F134" s="400"/>
      <c r="G134" s="400"/>
      <c r="H134" s="401"/>
      <c r="K134" s="168"/>
      <c r="L134" s="168"/>
      <c r="M134" s="168"/>
      <c r="N134" s="168"/>
      <c r="O134" s="168"/>
      <c r="P134" s="168"/>
      <c r="Q134" s="168"/>
      <c r="R134" s="168"/>
      <c r="S134" s="168"/>
    </row>
    <row r="135" spans="1:20" x14ac:dyDescent="0.25">
      <c r="A135" s="362" t="s">
        <v>16</v>
      </c>
      <c r="B135" s="363" t="s">
        <v>86</v>
      </c>
      <c r="C135" s="363"/>
      <c r="D135" s="363"/>
      <c r="E135" s="363"/>
      <c r="F135" s="363" t="s">
        <v>85</v>
      </c>
      <c r="G135" s="363"/>
      <c r="H135" s="364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</row>
    <row r="136" spans="1:20" ht="30.75" thickBot="1" x14ac:dyDescent="0.3">
      <c r="A136" s="359"/>
      <c r="B136" s="16" t="s">
        <v>73</v>
      </c>
      <c r="C136" s="44" t="s">
        <v>5</v>
      </c>
      <c r="D136" s="44" t="s">
        <v>6</v>
      </c>
      <c r="E136" s="44" t="s">
        <v>13</v>
      </c>
      <c r="F136" s="16" t="s">
        <v>73</v>
      </c>
      <c r="G136" s="44" t="s">
        <v>14</v>
      </c>
      <c r="H136" s="45" t="s">
        <v>13</v>
      </c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</row>
    <row r="137" spans="1:20" x14ac:dyDescent="0.25">
      <c r="A137" s="46" t="s">
        <v>92</v>
      </c>
      <c r="B137" s="37">
        <v>250</v>
      </c>
      <c r="C137" s="37"/>
      <c r="D137" s="37"/>
      <c r="E137" s="37"/>
      <c r="F137" s="37">
        <v>250</v>
      </c>
      <c r="G137" s="6"/>
      <c r="H137" s="7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</row>
    <row r="138" spans="1:20" x14ac:dyDescent="0.25">
      <c r="A138" s="8" t="s">
        <v>20</v>
      </c>
      <c r="B138" s="2">
        <v>88</v>
      </c>
      <c r="C138" s="2">
        <v>7.9</v>
      </c>
      <c r="D138" s="2">
        <v>69</v>
      </c>
      <c r="E138" s="2">
        <f>D138*C138</f>
        <v>545.1</v>
      </c>
      <c r="F138" s="2">
        <v>78.8</v>
      </c>
      <c r="G138" s="2">
        <v>7.9</v>
      </c>
      <c r="H138" s="9">
        <f>G138*D138</f>
        <v>545.1</v>
      </c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</row>
    <row r="139" spans="1:20" x14ac:dyDescent="0.25">
      <c r="A139" s="8" t="s">
        <v>18</v>
      </c>
      <c r="B139" s="2">
        <v>175</v>
      </c>
      <c r="C139" s="2">
        <v>1.8</v>
      </c>
      <c r="D139" s="2">
        <v>39</v>
      </c>
      <c r="E139" s="2">
        <f t="shared" ref="E139:E148" si="31">D139*C139</f>
        <v>70.2</v>
      </c>
      <c r="F139" s="2">
        <v>175</v>
      </c>
      <c r="G139" s="2">
        <v>1.8</v>
      </c>
      <c r="H139" s="9">
        <f t="shared" ref="H139:H148" si="32">G139*D139</f>
        <v>70.2</v>
      </c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</row>
    <row r="140" spans="1:20" x14ac:dyDescent="0.25">
      <c r="A140" s="8" t="s">
        <v>19</v>
      </c>
      <c r="B140" s="2">
        <v>15</v>
      </c>
      <c r="C140" s="2">
        <v>1.5</v>
      </c>
      <c r="D140" s="2">
        <v>72</v>
      </c>
      <c r="E140" s="2">
        <f t="shared" si="31"/>
        <v>108</v>
      </c>
      <c r="F140" s="2">
        <v>15</v>
      </c>
      <c r="G140" s="2">
        <v>1.5</v>
      </c>
      <c r="H140" s="9">
        <f t="shared" si="32"/>
        <v>108</v>
      </c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</row>
    <row r="141" spans="1:20" x14ac:dyDescent="0.25">
      <c r="A141" s="8" t="s">
        <v>25</v>
      </c>
      <c r="B141" s="2">
        <v>5.6</v>
      </c>
      <c r="C141" s="2">
        <v>0.6</v>
      </c>
      <c r="D141" s="2">
        <v>49</v>
      </c>
      <c r="E141" s="2">
        <f t="shared" si="31"/>
        <v>29.4</v>
      </c>
      <c r="F141" s="2">
        <v>5.6</v>
      </c>
      <c r="G141" s="2">
        <v>0.6</v>
      </c>
      <c r="H141" s="9">
        <f t="shared" si="32"/>
        <v>29.4</v>
      </c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</row>
    <row r="142" spans="1:20" x14ac:dyDescent="0.25">
      <c r="A142" s="8" t="s">
        <v>39</v>
      </c>
      <c r="B142" s="2">
        <v>4.5</v>
      </c>
      <c r="C142" s="2">
        <f>B142*100/40</f>
        <v>11.25</v>
      </c>
      <c r="D142" s="2">
        <v>11</v>
      </c>
      <c r="E142" s="2">
        <f t="shared" si="31"/>
        <v>123.75</v>
      </c>
      <c r="F142" s="2">
        <v>4.5</v>
      </c>
      <c r="G142" s="2">
        <f>C142</f>
        <v>11.25</v>
      </c>
      <c r="H142" s="9">
        <f t="shared" si="32"/>
        <v>123.75</v>
      </c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</row>
    <row r="143" spans="1:20" x14ac:dyDescent="0.25">
      <c r="A143" s="8" t="s">
        <v>26</v>
      </c>
      <c r="B143" s="2">
        <v>1.4</v>
      </c>
      <c r="C143" s="2">
        <v>0.2</v>
      </c>
      <c r="D143" s="2">
        <v>30</v>
      </c>
      <c r="E143" s="2">
        <f t="shared" si="31"/>
        <v>6</v>
      </c>
      <c r="F143" s="2">
        <v>1.4</v>
      </c>
      <c r="G143" s="2">
        <v>0.2</v>
      </c>
      <c r="H143" s="9">
        <f t="shared" si="32"/>
        <v>6</v>
      </c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</row>
    <row r="144" spans="1:20" x14ac:dyDescent="0.25">
      <c r="A144" s="8" t="s">
        <v>12</v>
      </c>
      <c r="B144" s="2">
        <v>1.4</v>
      </c>
      <c r="C144" s="2">
        <v>0.2</v>
      </c>
      <c r="D144" s="2">
        <v>85.8</v>
      </c>
      <c r="E144" s="2">
        <f t="shared" si="31"/>
        <v>17.16</v>
      </c>
      <c r="F144" s="2">
        <v>1.4</v>
      </c>
      <c r="G144" s="2">
        <v>0.2</v>
      </c>
      <c r="H144" s="9">
        <f t="shared" si="32"/>
        <v>17.16</v>
      </c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</row>
    <row r="145" spans="1:20" x14ac:dyDescent="0.25">
      <c r="A145" s="8" t="s">
        <v>1</v>
      </c>
      <c r="B145" s="2">
        <v>3</v>
      </c>
      <c r="C145" s="2">
        <v>0.2</v>
      </c>
      <c r="D145" s="2">
        <v>27</v>
      </c>
      <c r="E145" s="2">
        <f t="shared" si="31"/>
        <v>5.4</v>
      </c>
      <c r="F145" s="2">
        <v>2</v>
      </c>
      <c r="G145" s="2">
        <v>0.2</v>
      </c>
      <c r="H145" s="9">
        <f t="shared" si="32"/>
        <v>5.4</v>
      </c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</row>
    <row r="146" spans="1:20" x14ac:dyDescent="0.25">
      <c r="A146" s="8" t="s">
        <v>67</v>
      </c>
      <c r="B146" s="2">
        <v>4.5</v>
      </c>
      <c r="C146" s="2">
        <v>0.5</v>
      </c>
      <c r="D146" s="2">
        <v>138</v>
      </c>
      <c r="E146" s="2">
        <f t="shared" si="31"/>
        <v>69</v>
      </c>
      <c r="F146" s="2">
        <v>4.5</v>
      </c>
      <c r="G146" s="2">
        <v>0.5</v>
      </c>
      <c r="H146" s="9">
        <f t="shared" si="32"/>
        <v>69</v>
      </c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</row>
    <row r="147" spans="1:20" x14ac:dyDescent="0.25">
      <c r="A147" s="8" t="s">
        <v>22</v>
      </c>
      <c r="B147" s="2">
        <v>10</v>
      </c>
      <c r="C147" s="2">
        <v>1</v>
      </c>
      <c r="D147" s="2">
        <v>196</v>
      </c>
      <c r="E147" s="2">
        <f t="shared" si="31"/>
        <v>196</v>
      </c>
      <c r="F147" s="2">
        <v>10</v>
      </c>
      <c r="G147" s="2">
        <v>1</v>
      </c>
      <c r="H147" s="9">
        <f t="shared" si="32"/>
        <v>196</v>
      </c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</row>
    <row r="148" spans="1:20" x14ac:dyDescent="0.25">
      <c r="A148" s="8" t="s">
        <v>24</v>
      </c>
      <c r="B148" s="2">
        <v>40</v>
      </c>
      <c r="C148" s="2">
        <v>4</v>
      </c>
      <c r="D148" s="2">
        <v>729</v>
      </c>
      <c r="E148" s="2">
        <f t="shared" si="31"/>
        <v>2916</v>
      </c>
      <c r="F148" s="2">
        <v>40</v>
      </c>
      <c r="G148" s="2">
        <v>4</v>
      </c>
      <c r="H148" s="9">
        <f t="shared" si="32"/>
        <v>2916</v>
      </c>
      <c r="I148" s="168"/>
      <c r="J148" s="168"/>
      <c r="K148" s="168"/>
      <c r="L148" s="168"/>
      <c r="M148" s="168"/>
      <c r="P148" s="168"/>
      <c r="Q148" s="168"/>
      <c r="R148" s="168"/>
      <c r="S148" s="168"/>
      <c r="T148" s="168"/>
    </row>
    <row r="149" spans="1:20" x14ac:dyDescent="0.25">
      <c r="A149" s="8"/>
      <c r="B149" s="2"/>
      <c r="C149" s="2"/>
      <c r="D149" s="2"/>
      <c r="E149" s="2">
        <f>SUM(E138:E148)</f>
        <v>4086.01</v>
      </c>
      <c r="F149" s="2"/>
      <c r="G149" s="2"/>
      <c r="H149" s="9">
        <f>SUM(H138:H148)</f>
        <v>4086.01</v>
      </c>
      <c r="I149" s="168"/>
      <c r="J149" s="168"/>
      <c r="K149" s="168"/>
      <c r="L149" s="168"/>
      <c r="M149" s="168"/>
      <c r="T149" s="168"/>
    </row>
    <row r="150" spans="1:20" ht="15.75" thickBot="1" x14ac:dyDescent="0.3">
      <c r="A150" s="12"/>
      <c r="B150" s="13"/>
      <c r="C150" s="13"/>
      <c r="D150" s="13"/>
      <c r="E150" s="41">
        <f>E149/100</f>
        <v>40.860100000000003</v>
      </c>
      <c r="F150" s="13"/>
      <c r="G150" s="13"/>
      <c r="H150" s="53">
        <f>H149/100</f>
        <v>40.860100000000003</v>
      </c>
      <c r="I150" s="168"/>
      <c r="J150" s="168"/>
      <c r="K150" s="168"/>
      <c r="L150" s="168"/>
      <c r="M150" s="168"/>
      <c r="N150" s="168"/>
      <c r="O150" s="168"/>
      <c r="T150" s="168"/>
    </row>
    <row r="151" spans="1:20" x14ac:dyDescent="0.25">
      <c r="A151" s="10" t="s">
        <v>51</v>
      </c>
      <c r="B151" s="3">
        <v>200</v>
      </c>
      <c r="C151" s="3"/>
      <c r="D151" s="3"/>
      <c r="E151" s="3"/>
      <c r="F151" s="3">
        <v>200</v>
      </c>
      <c r="G151" s="2"/>
      <c r="H151" s="9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</row>
    <row r="152" spans="1:20" x14ac:dyDescent="0.25">
      <c r="A152" s="8" t="s">
        <v>134</v>
      </c>
      <c r="B152" s="2">
        <v>1</v>
      </c>
      <c r="C152" s="2">
        <f>B152*0.1</f>
        <v>0.1</v>
      </c>
      <c r="D152" s="2">
        <v>650</v>
      </c>
      <c r="E152" s="2">
        <f>D152*C152</f>
        <v>65</v>
      </c>
      <c r="F152" s="2">
        <v>1</v>
      </c>
      <c r="G152" s="2">
        <f>C152</f>
        <v>0.1</v>
      </c>
      <c r="H152" s="2">
        <f>G152*D152</f>
        <v>65</v>
      </c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</row>
    <row r="153" spans="1:20" x14ac:dyDescent="0.25">
      <c r="A153" s="8" t="s">
        <v>2</v>
      </c>
      <c r="B153" s="2">
        <v>11</v>
      </c>
      <c r="C153" s="2">
        <f t="shared" ref="C153" si="33">B153*0.1</f>
        <v>1.1000000000000001</v>
      </c>
      <c r="D153" s="2">
        <v>85.8</v>
      </c>
      <c r="E153" s="2">
        <f>D153*C153</f>
        <v>94.38000000000001</v>
      </c>
      <c r="F153" s="2">
        <v>11</v>
      </c>
      <c r="G153" s="2">
        <f t="shared" ref="G153" si="34">C153</f>
        <v>1.1000000000000001</v>
      </c>
      <c r="H153" s="2">
        <f t="shared" ref="H153" si="35">G153*D153</f>
        <v>94.38000000000001</v>
      </c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</row>
    <row r="154" spans="1:20" x14ac:dyDescent="0.25">
      <c r="A154" s="8"/>
      <c r="B154" s="2"/>
      <c r="C154" s="2"/>
      <c r="D154" s="2"/>
      <c r="E154" s="2">
        <f>SUM(E152:E153)</f>
        <v>159.38</v>
      </c>
      <c r="F154" s="2"/>
      <c r="G154" s="2"/>
      <c r="H154" s="2">
        <f>SUM(H152:H153)</f>
        <v>159.38</v>
      </c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</row>
    <row r="155" spans="1:20" ht="15.75" thickBot="1" x14ac:dyDescent="0.3">
      <c r="A155" s="23"/>
      <c r="B155" s="4"/>
      <c r="C155" s="4"/>
      <c r="D155" s="4"/>
      <c r="E155" s="22">
        <f>E154/100</f>
        <v>1.5937999999999999</v>
      </c>
      <c r="F155" s="4"/>
      <c r="G155" s="4"/>
      <c r="H155" s="24">
        <f>H154/100</f>
        <v>1.5937999999999999</v>
      </c>
      <c r="I155" s="168"/>
      <c r="J155" s="168"/>
      <c r="K155" s="168"/>
      <c r="L155" s="168"/>
      <c r="M155" s="176"/>
      <c r="N155" s="176"/>
      <c r="O155" s="176"/>
      <c r="P155" s="168"/>
      <c r="Q155" s="168"/>
      <c r="R155" s="168"/>
      <c r="S155" s="168"/>
      <c r="T155" s="168"/>
    </row>
    <row r="156" spans="1:20" ht="15.75" thickBot="1" x14ac:dyDescent="0.3">
      <c r="A156" s="5" t="s">
        <v>55</v>
      </c>
      <c r="B156" s="37">
        <v>50</v>
      </c>
      <c r="C156" s="6">
        <v>5</v>
      </c>
      <c r="D156" s="6">
        <v>62</v>
      </c>
      <c r="E156" s="37">
        <f>D156*C156/100</f>
        <v>3.1</v>
      </c>
      <c r="F156" s="37">
        <v>50</v>
      </c>
      <c r="G156" s="6">
        <v>5</v>
      </c>
      <c r="H156" s="38">
        <f>G156*D156/100</f>
        <v>3.1</v>
      </c>
      <c r="I156" s="168"/>
      <c r="J156" s="176"/>
      <c r="K156" s="176"/>
      <c r="L156" s="176"/>
      <c r="M156" s="176"/>
      <c r="N156" s="176"/>
      <c r="O156" s="176"/>
      <c r="P156" s="176"/>
      <c r="Q156" s="176"/>
      <c r="R156" s="168"/>
    </row>
    <row r="157" spans="1:20" ht="15.75" thickBot="1" x14ac:dyDescent="0.3">
      <c r="A157" s="23" t="s">
        <v>56</v>
      </c>
      <c r="B157" s="4">
        <v>20</v>
      </c>
      <c r="C157" s="4">
        <v>2</v>
      </c>
      <c r="D157" s="4">
        <v>117</v>
      </c>
      <c r="E157" s="84">
        <f>D157*C157/100</f>
        <v>2.34</v>
      </c>
      <c r="F157" s="22">
        <v>20</v>
      </c>
      <c r="G157" s="4">
        <v>2</v>
      </c>
      <c r="H157" s="38">
        <f>G157*D157/100</f>
        <v>2.34</v>
      </c>
      <c r="I157" s="168"/>
      <c r="J157" s="176"/>
      <c r="K157" s="176"/>
      <c r="L157" s="176"/>
      <c r="M157" s="176"/>
      <c r="N157" s="176"/>
      <c r="O157" s="176"/>
      <c r="P157" s="176"/>
      <c r="Q157" s="176"/>
      <c r="R157" s="168"/>
    </row>
    <row r="158" spans="1:20" ht="15.75" thickBot="1" x14ac:dyDescent="0.3">
      <c r="A158" s="111" t="s">
        <v>50</v>
      </c>
      <c r="B158" s="65"/>
      <c r="C158" s="65"/>
      <c r="D158" s="65"/>
      <c r="E158" s="112">
        <f>E150+E155+E156+E157</f>
        <v>47.893900000000002</v>
      </c>
      <c r="F158" s="113"/>
      <c r="G158" s="113"/>
      <c r="H158" s="114">
        <f>H150+H155+H156+H157</f>
        <v>47.893900000000002</v>
      </c>
      <c r="I158" s="168"/>
      <c r="J158" s="176"/>
      <c r="K158" s="176"/>
      <c r="L158" s="176"/>
      <c r="M158" s="176"/>
      <c r="N158" s="176"/>
      <c r="O158" s="176"/>
      <c r="P158" s="176"/>
      <c r="Q158" s="176"/>
      <c r="R158" s="168"/>
    </row>
    <row r="159" spans="1:20" ht="16.5" thickBot="1" x14ac:dyDescent="0.3">
      <c r="A159" s="17"/>
      <c r="B159" s="357" t="s">
        <v>61</v>
      </c>
      <c r="C159" s="357"/>
      <c r="D159" s="357"/>
      <c r="E159" s="357"/>
      <c r="F159" s="357"/>
      <c r="G159" s="18"/>
      <c r="H159" s="19"/>
      <c r="I159" s="168"/>
      <c r="J159" s="176"/>
      <c r="K159" s="176"/>
      <c r="L159" s="176"/>
      <c r="M159" s="168"/>
      <c r="N159" s="168"/>
      <c r="P159" s="176"/>
      <c r="Q159" s="176"/>
      <c r="R159" s="168"/>
    </row>
    <row r="160" spans="1:20" x14ac:dyDescent="0.25">
      <c r="A160" s="362" t="s">
        <v>16</v>
      </c>
      <c r="B160" s="363" t="s">
        <v>86</v>
      </c>
      <c r="C160" s="363"/>
      <c r="D160" s="363"/>
      <c r="E160" s="363"/>
      <c r="F160" s="363" t="s">
        <v>85</v>
      </c>
      <c r="G160" s="363"/>
      <c r="H160" s="364"/>
      <c r="I160" s="168"/>
      <c r="J160" s="168"/>
      <c r="K160" s="168"/>
      <c r="L160" s="168"/>
      <c r="M160" s="168"/>
      <c r="N160" s="168"/>
    </row>
    <row r="161" spans="1:14" ht="30.75" thickBot="1" x14ac:dyDescent="0.3">
      <c r="A161" s="359"/>
      <c r="B161" s="16" t="s">
        <v>73</v>
      </c>
      <c r="C161" s="44" t="s">
        <v>5</v>
      </c>
      <c r="D161" s="44" t="s">
        <v>6</v>
      </c>
      <c r="E161" s="44" t="s">
        <v>13</v>
      </c>
      <c r="F161" s="16" t="s">
        <v>73</v>
      </c>
      <c r="G161" s="44" t="s">
        <v>14</v>
      </c>
      <c r="H161" s="179" t="s">
        <v>13</v>
      </c>
      <c r="I161" s="168"/>
      <c r="J161" s="168"/>
      <c r="K161" s="168"/>
      <c r="L161" s="168"/>
      <c r="M161" s="168"/>
      <c r="N161" s="168"/>
    </row>
    <row r="162" spans="1:14" ht="29.25" x14ac:dyDescent="0.25">
      <c r="A162" s="46" t="s">
        <v>89</v>
      </c>
      <c r="B162" s="37">
        <v>250</v>
      </c>
      <c r="C162" s="37"/>
      <c r="D162" s="37"/>
      <c r="E162" s="37"/>
      <c r="F162" s="37">
        <v>250</v>
      </c>
      <c r="G162" s="6"/>
      <c r="H162" s="180"/>
      <c r="I162" s="168"/>
      <c r="J162" s="168"/>
      <c r="K162" s="168"/>
      <c r="L162" s="168"/>
      <c r="M162" s="168"/>
      <c r="N162" s="168"/>
    </row>
    <row r="163" spans="1:14" x14ac:dyDescent="0.25">
      <c r="A163" s="8" t="s">
        <v>17</v>
      </c>
      <c r="B163" s="2">
        <v>70.400000000000006</v>
      </c>
      <c r="C163" s="2">
        <f>B163*0.1</f>
        <v>7.0400000000000009</v>
      </c>
      <c r="D163" s="2">
        <v>69</v>
      </c>
      <c r="E163" s="2">
        <f>D163*C163</f>
        <v>485.76000000000005</v>
      </c>
      <c r="F163" s="2">
        <f>B163</f>
        <v>70.400000000000006</v>
      </c>
      <c r="G163" s="2">
        <f t="shared" ref="G163:G169" si="36">C163</f>
        <v>7.0400000000000009</v>
      </c>
      <c r="H163" s="181">
        <f>G163*D163</f>
        <v>485.76000000000005</v>
      </c>
      <c r="I163" s="168"/>
      <c r="J163" s="168"/>
      <c r="K163" s="168"/>
      <c r="L163" s="168"/>
      <c r="M163" s="168"/>
      <c r="N163" s="168"/>
    </row>
    <row r="164" spans="1:14" x14ac:dyDescent="0.25">
      <c r="A164" s="8" t="s">
        <v>18</v>
      </c>
      <c r="B164" s="2">
        <v>60</v>
      </c>
      <c r="C164" s="2">
        <f t="shared" ref="C164:C170" si="37">B164*0.1</f>
        <v>6</v>
      </c>
      <c r="D164" s="2">
        <v>39</v>
      </c>
      <c r="E164" s="2">
        <f t="shared" ref="E164:E170" si="38">D164*C164</f>
        <v>234</v>
      </c>
      <c r="F164" s="2">
        <f t="shared" ref="F164:F170" si="39">B164</f>
        <v>60</v>
      </c>
      <c r="G164" s="2">
        <f t="shared" si="36"/>
        <v>6</v>
      </c>
      <c r="H164" s="181">
        <f t="shared" ref="H164:H170" si="40">G164*D164</f>
        <v>234</v>
      </c>
      <c r="I164" s="168"/>
      <c r="J164" s="168"/>
      <c r="K164" s="168"/>
      <c r="L164" s="168"/>
      <c r="M164" s="168"/>
      <c r="N164" s="168"/>
    </row>
    <row r="165" spans="1:14" x14ac:dyDescent="0.25">
      <c r="A165" s="8" t="s">
        <v>19</v>
      </c>
      <c r="B165" s="2">
        <v>15</v>
      </c>
      <c r="C165" s="2">
        <f t="shared" si="37"/>
        <v>1.5</v>
      </c>
      <c r="D165" s="2">
        <v>72</v>
      </c>
      <c r="E165" s="2">
        <f t="shared" si="38"/>
        <v>108</v>
      </c>
      <c r="F165" s="2">
        <f t="shared" si="39"/>
        <v>15</v>
      </c>
      <c r="G165" s="2">
        <f t="shared" si="36"/>
        <v>1.5</v>
      </c>
      <c r="H165" s="181">
        <f t="shared" si="40"/>
        <v>108</v>
      </c>
      <c r="I165" s="168"/>
      <c r="J165" s="168"/>
      <c r="K165" s="168"/>
      <c r="L165" s="168"/>
      <c r="M165" s="168"/>
      <c r="N165" s="168"/>
    </row>
    <row r="166" spans="1:14" x14ac:dyDescent="0.25">
      <c r="A166" s="8" t="s">
        <v>25</v>
      </c>
      <c r="B166" s="2">
        <v>13.5</v>
      </c>
      <c r="C166" s="2">
        <f t="shared" si="37"/>
        <v>1.35</v>
      </c>
      <c r="D166" s="2">
        <v>49</v>
      </c>
      <c r="E166" s="2">
        <f t="shared" si="38"/>
        <v>66.150000000000006</v>
      </c>
      <c r="F166" s="2">
        <f t="shared" si="39"/>
        <v>13.5</v>
      </c>
      <c r="G166" s="2">
        <f t="shared" si="36"/>
        <v>1.35</v>
      </c>
      <c r="H166" s="181">
        <f t="shared" si="40"/>
        <v>66.150000000000006</v>
      </c>
      <c r="I166" s="168"/>
      <c r="J166" s="168"/>
      <c r="K166" s="168"/>
      <c r="L166" s="168"/>
      <c r="M166" s="168"/>
      <c r="N166" s="168"/>
    </row>
    <row r="167" spans="1:14" x14ac:dyDescent="0.25">
      <c r="A167" s="8" t="s">
        <v>22</v>
      </c>
      <c r="B167" s="2">
        <v>10</v>
      </c>
      <c r="C167" s="2">
        <f t="shared" si="37"/>
        <v>1</v>
      </c>
      <c r="D167" s="2">
        <v>197</v>
      </c>
      <c r="E167" s="2">
        <f t="shared" si="38"/>
        <v>197</v>
      </c>
      <c r="F167" s="2">
        <f t="shared" si="39"/>
        <v>10</v>
      </c>
      <c r="G167" s="2">
        <f t="shared" si="36"/>
        <v>1</v>
      </c>
      <c r="H167" s="181">
        <f t="shared" si="40"/>
        <v>197</v>
      </c>
      <c r="I167" s="168"/>
      <c r="J167" s="168"/>
      <c r="K167" s="168"/>
      <c r="L167" s="168"/>
      <c r="M167" s="168"/>
      <c r="N167" s="168"/>
    </row>
    <row r="168" spans="1:14" x14ac:dyDescent="0.25">
      <c r="A168" s="8" t="s">
        <v>1</v>
      </c>
      <c r="B168" s="2">
        <v>2</v>
      </c>
      <c r="C168" s="2">
        <f t="shared" si="37"/>
        <v>0.2</v>
      </c>
      <c r="D168" s="2">
        <v>27</v>
      </c>
      <c r="E168" s="2">
        <f t="shared" si="38"/>
        <v>5.4</v>
      </c>
      <c r="F168" s="2">
        <f t="shared" si="39"/>
        <v>2</v>
      </c>
      <c r="G168" s="2">
        <f t="shared" si="36"/>
        <v>0.2</v>
      </c>
      <c r="H168" s="181">
        <f t="shared" si="40"/>
        <v>5.4</v>
      </c>
      <c r="I168" s="168"/>
      <c r="J168" s="168"/>
      <c r="K168" s="168"/>
      <c r="L168" s="168"/>
      <c r="M168" s="168"/>
      <c r="N168" s="168"/>
    </row>
    <row r="169" spans="1:14" x14ac:dyDescent="0.25">
      <c r="A169" s="8" t="s">
        <v>24</v>
      </c>
      <c r="B169" s="2">
        <v>40</v>
      </c>
      <c r="C169" s="2">
        <f t="shared" si="37"/>
        <v>4</v>
      </c>
      <c r="D169" s="2">
        <v>729</v>
      </c>
      <c r="E169" s="2">
        <f t="shared" si="38"/>
        <v>2916</v>
      </c>
      <c r="F169" s="2">
        <f t="shared" si="39"/>
        <v>40</v>
      </c>
      <c r="G169" s="2">
        <f t="shared" si="36"/>
        <v>4</v>
      </c>
      <c r="H169" s="181">
        <f t="shared" si="40"/>
        <v>2916</v>
      </c>
      <c r="I169" s="168"/>
      <c r="J169" s="168"/>
      <c r="K169" s="168"/>
      <c r="L169" s="168"/>
      <c r="M169" s="168"/>
      <c r="N169" s="168"/>
    </row>
    <row r="170" spans="1:14" x14ac:dyDescent="0.25">
      <c r="A170" s="8" t="s">
        <v>67</v>
      </c>
      <c r="B170" s="2">
        <v>4.5</v>
      </c>
      <c r="C170" s="2">
        <f t="shared" si="37"/>
        <v>0.45</v>
      </c>
      <c r="D170" s="2">
        <v>138</v>
      </c>
      <c r="E170" s="2">
        <f t="shared" si="38"/>
        <v>62.1</v>
      </c>
      <c r="F170" s="2">
        <f t="shared" si="39"/>
        <v>4.5</v>
      </c>
      <c r="G170" s="2">
        <f>C170</f>
        <v>0.45</v>
      </c>
      <c r="H170" s="181">
        <f t="shared" si="40"/>
        <v>62.1</v>
      </c>
      <c r="I170" s="168"/>
      <c r="J170" s="168"/>
      <c r="K170" s="168"/>
      <c r="L170" s="168"/>
      <c r="M170" s="168"/>
      <c r="N170" s="168"/>
    </row>
    <row r="171" spans="1:14" ht="15.75" thickBot="1" x14ac:dyDescent="0.3">
      <c r="A171" s="14"/>
      <c r="B171" s="4"/>
      <c r="C171" s="4"/>
      <c r="D171" s="4"/>
      <c r="E171" s="4">
        <f>SUM(E163:E170)</f>
        <v>4074.41</v>
      </c>
      <c r="F171" s="4"/>
      <c r="G171" s="4"/>
      <c r="H171" s="184">
        <f>SUM(H163:H170)</f>
        <v>4074.41</v>
      </c>
      <c r="I171" s="168"/>
      <c r="J171" s="168"/>
      <c r="K171" s="168"/>
      <c r="L171" s="168"/>
      <c r="M171" s="168"/>
      <c r="N171" s="168"/>
    </row>
    <row r="172" spans="1:14" ht="15.75" thickBot="1" x14ac:dyDescent="0.3">
      <c r="A172" s="51"/>
      <c r="B172" s="50"/>
      <c r="C172" s="50"/>
      <c r="D172" s="50"/>
      <c r="E172" s="97">
        <f>E171/100</f>
        <v>40.744099999999996</v>
      </c>
      <c r="F172" s="50"/>
      <c r="G172" s="50"/>
      <c r="H172" s="185">
        <f>H171/100</f>
        <v>40.744099999999996</v>
      </c>
      <c r="I172" s="168"/>
      <c r="J172" s="168"/>
      <c r="K172" s="168"/>
      <c r="L172" s="168"/>
      <c r="M172" s="168"/>
    </row>
    <row r="173" spans="1:14" x14ac:dyDescent="0.25">
      <c r="A173" s="47" t="s">
        <v>203</v>
      </c>
      <c r="B173" s="37">
        <v>200</v>
      </c>
      <c r="C173" s="37"/>
      <c r="D173" s="37"/>
      <c r="E173" s="37"/>
      <c r="F173" s="37">
        <v>200</v>
      </c>
      <c r="G173" s="37"/>
      <c r="H173" s="187"/>
      <c r="I173" s="168"/>
      <c r="J173" s="168"/>
      <c r="K173" s="168"/>
      <c r="L173" s="168"/>
      <c r="M173" s="168"/>
    </row>
    <row r="174" spans="1:14" x14ac:dyDescent="0.25">
      <c r="A174" s="8" t="s">
        <v>203</v>
      </c>
      <c r="B174" s="2">
        <v>200</v>
      </c>
      <c r="C174" s="2">
        <f>B174*0.1</f>
        <v>20</v>
      </c>
      <c r="D174" s="2">
        <v>77</v>
      </c>
      <c r="E174" s="2">
        <f>D174*C174</f>
        <v>1540</v>
      </c>
      <c r="F174" s="2">
        <v>200</v>
      </c>
      <c r="G174" s="2">
        <f>F174*0.1</f>
        <v>20</v>
      </c>
      <c r="H174" s="181">
        <f>G174*D174</f>
        <v>1540</v>
      </c>
      <c r="I174" s="168"/>
      <c r="J174" s="168"/>
      <c r="K174" s="168"/>
      <c r="L174" s="168"/>
      <c r="M174" s="168"/>
    </row>
    <row r="175" spans="1:14" ht="15.75" thickBot="1" x14ac:dyDescent="0.3">
      <c r="A175" s="14"/>
      <c r="B175" s="4"/>
      <c r="C175" s="4"/>
      <c r="D175" s="4"/>
      <c r="E175" s="4">
        <f>SUM(E174:E174)</f>
        <v>1540</v>
      </c>
      <c r="F175" s="4"/>
      <c r="G175" s="4"/>
      <c r="H175" s="184">
        <f>SUM(H174:H174)</f>
        <v>1540</v>
      </c>
      <c r="I175" s="168"/>
      <c r="J175" s="168"/>
      <c r="K175" s="168"/>
      <c r="L175" s="168"/>
      <c r="M175" s="168"/>
    </row>
    <row r="176" spans="1:14" ht="15.75" thickBot="1" x14ac:dyDescent="0.3">
      <c r="A176" s="96"/>
      <c r="B176" s="49"/>
      <c r="C176" s="49"/>
      <c r="D176" s="49"/>
      <c r="E176" s="50">
        <f>E175/100</f>
        <v>15.4</v>
      </c>
      <c r="F176" s="50"/>
      <c r="G176" s="50"/>
      <c r="H176" s="185">
        <f>H175/100</f>
        <v>15.4</v>
      </c>
      <c r="I176" s="168"/>
      <c r="J176" s="168"/>
      <c r="K176" s="168"/>
      <c r="L176" s="168"/>
      <c r="M176" s="168"/>
    </row>
    <row r="177" spans="1:14" ht="15.75" thickBot="1" x14ac:dyDescent="0.3">
      <c r="A177" s="5" t="s">
        <v>55</v>
      </c>
      <c r="B177" s="37">
        <v>50</v>
      </c>
      <c r="C177" s="6">
        <v>5</v>
      </c>
      <c r="D177" s="6">
        <v>62</v>
      </c>
      <c r="E177" s="37">
        <f>D177*C177/100</f>
        <v>3.1</v>
      </c>
      <c r="F177" s="37">
        <v>50</v>
      </c>
      <c r="G177" s="6">
        <v>5</v>
      </c>
      <c r="H177" s="187">
        <f>G177*D177/100</f>
        <v>3.1</v>
      </c>
      <c r="I177" s="168"/>
      <c r="J177" s="168"/>
      <c r="K177" s="168"/>
      <c r="L177" s="168"/>
      <c r="M177" s="168"/>
    </row>
    <row r="178" spans="1:14" ht="15.75" thickBot="1" x14ac:dyDescent="0.3">
      <c r="A178" s="34" t="s">
        <v>56</v>
      </c>
      <c r="B178" s="13">
        <v>20</v>
      </c>
      <c r="C178" s="13">
        <v>2</v>
      </c>
      <c r="D178" s="13">
        <v>117</v>
      </c>
      <c r="E178" s="37">
        <f>C178*D178/100</f>
        <v>2.34</v>
      </c>
      <c r="F178" s="32">
        <v>20</v>
      </c>
      <c r="G178" s="13">
        <f>F178*0.1</f>
        <v>2</v>
      </c>
      <c r="H178" s="33">
        <f>G178*D178/100</f>
        <v>2.34</v>
      </c>
      <c r="I178" s="168"/>
      <c r="J178" s="168"/>
      <c r="K178" s="168"/>
      <c r="L178" s="168"/>
      <c r="M178" s="168"/>
    </row>
    <row r="179" spans="1:14" ht="15.75" thickBot="1" x14ac:dyDescent="0.3">
      <c r="A179" s="21" t="s">
        <v>50</v>
      </c>
      <c r="B179" s="11"/>
      <c r="C179" s="11"/>
      <c r="D179" s="11"/>
      <c r="E179" s="26">
        <f>E172+E176+E177+E178</f>
        <v>61.584099999999992</v>
      </c>
      <c r="F179" s="30"/>
      <c r="G179" s="30"/>
      <c r="H179" s="27">
        <f>H172+H176+H177+H178</f>
        <v>61.584099999999992</v>
      </c>
      <c r="I179" s="168"/>
      <c r="J179" s="168"/>
      <c r="K179" s="168"/>
      <c r="L179" s="168"/>
      <c r="M179" s="168"/>
    </row>
    <row r="180" spans="1:14" ht="15.75" x14ac:dyDescent="0.25">
      <c r="A180" s="370" t="s">
        <v>62</v>
      </c>
      <c r="B180" s="371"/>
      <c r="C180" s="371"/>
      <c r="D180" s="371"/>
      <c r="E180" s="371"/>
      <c r="F180" s="371"/>
      <c r="G180" s="371"/>
      <c r="H180" s="372"/>
      <c r="I180" s="168"/>
      <c r="J180" s="168"/>
      <c r="K180" s="168"/>
      <c r="L180" s="168"/>
      <c r="M180" s="168"/>
      <c r="N180" s="168"/>
    </row>
    <row r="181" spans="1:14" x14ac:dyDescent="0.25">
      <c r="A181" s="358" t="s">
        <v>16</v>
      </c>
      <c r="B181" s="360" t="s">
        <v>86</v>
      </c>
      <c r="C181" s="360"/>
      <c r="D181" s="360"/>
      <c r="E181" s="360"/>
      <c r="F181" s="360" t="s">
        <v>85</v>
      </c>
      <c r="G181" s="360"/>
      <c r="H181" s="361"/>
      <c r="I181" s="168"/>
      <c r="J181" s="168"/>
      <c r="K181" s="168"/>
      <c r="L181" s="168"/>
      <c r="M181" s="168"/>
      <c r="N181" s="168"/>
    </row>
    <row r="182" spans="1:14" ht="30.75" thickBot="1" x14ac:dyDescent="0.3">
      <c r="A182" s="359"/>
      <c r="B182" s="16" t="s">
        <v>73</v>
      </c>
      <c r="C182" s="44" t="s">
        <v>5</v>
      </c>
      <c r="D182" s="44" t="s">
        <v>6</v>
      </c>
      <c r="E182" s="44" t="s">
        <v>13</v>
      </c>
      <c r="F182" s="16" t="s">
        <v>73</v>
      </c>
      <c r="G182" s="44" t="s">
        <v>14</v>
      </c>
      <c r="H182" s="45" t="s">
        <v>13</v>
      </c>
      <c r="I182" s="168"/>
      <c r="J182" s="168"/>
      <c r="K182" s="168"/>
      <c r="L182" s="168"/>
      <c r="M182" s="168"/>
    </row>
    <row r="183" spans="1:14" ht="29.25" x14ac:dyDescent="0.25">
      <c r="A183" s="46" t="s">
        <v>91</v>
      </c>
      <c r="B183" s="37">
        <v>250</v>
      </c>
      <c r="C183" s="37"/>
      <c r="D183" s="37"/>
      <c r="E183" s="37"/>
      <c r="F183" s="37">
        <v>250</v>
      </c>
      <c r="G183" s="6"/>
      <c r="H183" s="7"/>
      <c r="I183" s="168"/>
      <c r="J183" s="168"/>
      <c r="K183" s="168"/>
      <c r="L183" s="168"/>
      <c r="M183" s="168"/>
    </row>
    <row r="184" spans="1:14" x14ac:dyDescent="0.25">
      <c r="A184" s="8" t="s">
        <v>18</v>
      </c>
      <c r="B184" s="2">
        <v>100</v>
      </c>
      <c r="C184" s="2">
        <v>10</v>
      </c>
      <c r="D184" s="2">
        <v>49</v>
      </c>
      <c r="E184" s="2">
        <f>D184*C184</f>
        <v>490</v>
      </c>
      <c r="F184" s="2">
        <v>100</v>
      </c>
      <c r="G184" s="2">
        <v>10</v>
      </c>
      <c r="H184" s="9">
        <f>G184*D184</f>
        <v>490</v>
      </c>
      <c r="I184" s="168"/>
      <c r="J184" s="168"/>
      <c r="K184" s="168"/>
      <c r="L184" s="168"/>
      <c r="M184" s="168"/>
    </row>
    <row r="185" spans="1:14" x14ac:dyDescent="0.25">
      <c r="A185" s="8" t="s">
        <v>19</v>
      </c>
      <c r="B185" s="2">
        <v>15</v>
      </c>
      <c r="C185" s="2">
        <v>1.5</v>
      </c>
      <c r="D185" s="2">
        <v>72</v>
      </c>
      <c r="E185" s="2">
        <f t="shared" ref="E185:E192" si="41">D185*C185</f>
        <v>108</v>
      </c>
      <c r="F185" s="2">
        <v>15</v>
      </c>
      <c r="G185" s="2">
        <v>1.5</v>
      </c>
      <c r="H185" s="9">
        <f t="shared" ref="H185:H192" si="42">G185*D185</f>
        <v>108</v>
      </c>
      <c r="I185" s="168"/>
      <c r="J185" s="168"/>
      <c r="K185" s="168"/>
      <c r="L185" s="168"/>
      <c r="M185" s="168"/>
    </row>
    <row r="186" spans="1:14" x14ac:dyDescent="0.25">
      <c r="A186" s="8" t="s">
        <v>25</v>
      </c>
      <c r="B186" s="2">
        <v>13.8</v>
      </c>
      <c r="C186" s="2">
        <v>1.4</v>
      </c>
      <c r="D186" s="2">
        <v>49</v>
      </c>
      <c r="E186" s="2">
        <f t="shared" si="41"/>
        <v>68.599999999999994</v>
      </c>
      <c r="F186" s="2">
        <v>13.8</v>
      </c>
      <c r="G186" s="2">
        <v>1.4</v>
      </c>
      <c r="H186" s="9">
        <f t="shared" si="42"/>
        <v>68.599999999999994</v>
      </c>
      <c r="I186" s="168"/>
      <c r="J186" s="168"/>
      <c r="K186" s="168"/>
      <c r="L186" s="168"/>
      <c r="M186" s="168"/>
    </row>
    <row r="187" spans="1:14" x14ac:dyDescent="0.25">
      <c r="A187" s="8" t="s">
        <v>26</v>
      </c>
      <c r="B187" s="2">
        <v>10</v>
      </c>
      <c r="C187" s="2">
        <v>1</v>
      </c>
      <c r="D187" s="2">
        <v>30</v>
      </c>
      <c r="E187" s="2">
        <f t="shared" si="41"/>
        <v>30</v>
      </c>
      <c r="F187" s="2">
        <v>10</v>
      </c>
      <c r="G187" s="2">
        <v>1</v>
      </c>
      <c r="H187" s="9">
        <f t="shared" si="42"/>
        <v>30</v>
      </c>
      <c r="I187" s="168"/>
      <c r="J187" s="168"/>
      <c r="K187" s="168"/>
      <c r="L187" s="168"/>
      <c r="M187" s="168"/>
    </row>
    <row r="188" spans="1:14" x14ac:dyDescent="0.25">
      <c r="A188" s="8" t="s">
        <v>68</v>
      </c>
      <c r="B188" s="2">
        <v>0.6</v>
      </c>
      <c r="C188" s="2">
        <v>0.06</v>
      </c>
      <c r="D188" s="2">
        <v>620</v>
      </c>
      <c r="E188" s="2">
        <f t="shared" si="41"/>
        <v>37.199999999999996</v>
      </c>
      <c r="F188" s="2">
        <v>0.6</v>
      </c>
      <c r="G188" s="2">
        <v>0.06</v>
      </c>
      <c r="H188" s="9">
        <f t="shared" si="42"/>
        <v>37.199999999999996</v>
      </c>
      <c r="I188" s="168"/>
      <c r="J188" s="168"/>
      <c r="K188" s="168"/>
      <c r="L188" s="168"/>
      <c r="M188" s="168"/>
    </row>
    <row r="189" spans="1:14" x14ac:dyDescent="0.25">
      <c r="A189" s="8" t="s">
        <v>39</v>
      </c>
      <c r="B189" s="2">
        <v>4.2</v>
      </c>
      <c r="C189" s="2">
        <v>11</v>
      </c>
      <c r="D189" s="2">
        <v>11</v>
      </c>
      <c r="E189" s="2">
        <f t="shared" si="41"/>
        <v>121</v>
      </c>
      <c r="F189" s="2">
        <v>4.2</v>
      </c>
      <c r="G189" s="2">
        <v>11</v>
      </c>
      <c r="H189" s="9">
        <f t="shared" si="42"/>
        <v>121</v>
      </c>
      <c r="I189" s="168"/>
      <c r="J189" s="168"/>
      <c r="K189" s="168"/>
      <c r="L189" s="168"/>
      <c r="M189" s="168"/>
    </row>
    <row r="190" spans="1:14" x14ac:dyDescent="0.25">
      <c r="A190" s="8" t="s">
        <v>1</v>
      </c>
      <c r="B190" s="2">
        <v>2</v>
      </c>
      <c r="C190" s="2">
        <v>0.2</v>
      </c>
      <c r="D190" s="2">
        <v>30</v>
      </c>
      <c r="E190" s="2">
        <f t="shared" si="41"/>
        <v>6</v>
      </c>
      <c r="F190" s="2">
        <v>2</v>
      </c>
      <c r="G190" s="2">
        <v>0.2</v>
      </c>
      <c r="H190" s="9">
        <f t="shared" si="42"/>
        <v>6</v>
      </c>
      <c r="I190" s="168"/>
      <c r="J190" s="168"/>
      <c r="K190" s="168"/>
      <c r="L190" s="168"/>
      <c r="M190" s="168"/>
    </row>
    <row r="191" spans="1:14" x14ac:dyDescent="0.25">
      <c r="A191" s="8" t="s">
        <v>67</v>
      </c>
      <c r="B191" s="2">
        <v>3</v>
      </c>
      <c r="C191" s="2">
        <v>0.3</v>
      </c>
      <c r="D191" s="2">
        <v>138</v>
      </c>
      <c r="E191" s="2">
        <f t="shared" si="41"/>
        <v>41.4</v>
      </c>
      <c r="F191" s="2">
        <v>3</v>
      </c>
      <c r="G191" s="2">
        <v>0.3</v>
      </c>
      <c r="H191" s="9">
        <f t="shared" si="42"/>
        <v>41.4</v>
      </c>
      <c r="I191" s="168"/>
      <c r="J191" s="168"/>
      <c r="K191" s="168"/>
      <c r="L191" s="168"/>
      <c r="M191" s="168"/>
    </row>
    <row r="192" spans="1:14" x14ac:dyDescent="0.25">
      <c r="A192" s="8" t="s">
        <v>34</v>
      </c>
      <c r="B192" s="2">
        <v>44</v>
      </c>
      <c r="C192" s="2">
        <v>4.4000000000000004</v>
      </c>
      <c r="D192" s="2">
        <v>250</v>
      </c>
      <c r="E192" s="2">
        <f t="shared" si="41"/>
        <v>1100</v>
      </c>
      <c r="F192" s="2">
        <v>44</v>
      </c>
      <c r="G192" s="2">
        <v>4.4000000000000004</v>
      </c>
      <c r="H192" s="9">
        <f t="shared" si="42"/>
        <v>1100</v>
      </c>
      <c r="I192" s="168"/>
      <c r="J192" s="168"/>
      <c r="K192" s="168"/>
      <c r="L192" s="168"/>
      <c r="M192" s="168"/>
    </row>
    <row r="193" spans="1:17" x14ac:dyDescent="0.25">
      <c r="A193" s="8"/>
      <c r="B193" s="2"/>
      <c r="C193" s="2"/>
      <c r="D193" s="2"/>
      <c r="E193" s="2">
        <f>SUM(E184:E192)</f>
        <v>2002.2</v>
      </c>
      <c r="F193" s="2"/>
      <c r="G193" s="2"/>
      <c r="H193" s="9">
        <f>SUM(H184:H192)</f>
        <v>2002.2</v>
      </c>
      <c r="I193" s="168"/>
      <c r="J193" s="168"/>
      <c r="K193" s="168"/>
      <c r="L193" s="168"/>
      <c r="M193" s="168"/>
    </row>
    <row r="194" spans="1:17" ht="15.75" thickBot="1" x14ac:dyDescent="0.3">
      <c r="A194" s="12"/>
      <c r="B194" s="13"/>
      <c r="C194" s="13"/>
      <c r="D194" s="13"/>
      <c r="E194" s="41">
        <f>E193/100</f>
        <v>20.022000000000002</v>
      </c>
      <c r="F194" s="32"/>
      <c r="G194" s="32"/>
      <c r="H194" s="53">
        <f>H193/100</f>
        <v>20.022000000000002</v>
      </c>
      <c r="I194" s="168"/>
      <c r="J194" s="168"/>
      <c r="K194" s="168"/>
      <c r="L194" s="168"/>
      <c r="M194" s="168"/>
    </row>
    <row r="195" spans="1:17" ht="15.75" thickBot="1" x14ac:dyDescent="0.3">
      <c r="A195" s="5" t="s">
        <v>55</v>
      </c>
      <c r="B195" s="37">
        <v>50</v>
      </c>
      <c r="C195" s="6">
        <v>5</v>
      </c>
      <c r="D195" s="6">
        <v>62</v>
      </c>
      <c r="E195" s="37">
        <f>D195*C195/100</f>
        <v>3.1</v>
      </c>
      <c r="F195" s="37">
        <v>50</v>
      </c>
      <c r="G195" s="6">
        <v>5</v>
      </c>
      <c r="H195" s="38">
        <f>G195*D195/100</f>
        <v>3.1</v>
      </c>
      <c r="I195" s="168"/>
      <c r="J195" s="168"/>
      <c r="K195" s="168"/>
      <c r="L195" s="168"/>
      <c r="M195" s="168"/>
    </row>
    <row r="196" spans="1:17" ht="15.75" thickBot="1" x14ac:dyDescent="0.3">
      <c r="A196" s="34" t="s">
        <v>56</v>
      </c>
      <c r="B196" s="13">
        <v>20</v>
      </c>
      <c r="C196" s="13">
        <v>2</v>
      </c>
      <c r="D196" s="13">
        <v>117</v>
      </c>
      <c r="E196" s="37">
        <f>D196*C196/100</f>
        <v>2.34</v>
      </c>
      <c r="F196" s="32">
        <v>20</v>
      </c>
      <c r="G196" s="13">
        <v>2</v>
      </c>
      <c r="H196" s="38">
        <f>G196*D196/100</f>
        <v>2.34</v>
      </c>
      <c r="I196" s="168"/>
      <c r="J196" s="168"/>
      <c r="K196" s="168"/>
      <c r="L196" s="168"/>
      <c r="M196" s="168"/>
    </row>
    <row r="197" spans="1:17" x14ac:dyDescent="0.25">
      <c r="A197" s="47" t="s">
        <v>169</v>
      </c>
      <c r="B197" s="37">
        <v>200</v>
      </c>
      <c r="C197" s="37"/>
      <c r="D197" s="37"/>
      <c r="E197" s="37"/>
      <c r="F197" s="37">
        <v>200</v>
      </c>
      <c r="G197" s="6"/>
      <c r="H197" s="7"/>
      <c r="I197" s="168"/>
      <c r="J197" s="168"/>
      <c r="K197" s="168"/>
      <c r="L197" s="168"/>
    </row>
    <row r="198" spans="1:17" x14ac:dyDescent="0.25">
      <c r="A198" s="8" t="s">
        <v>161</v>
      </c>
      <c r="B198" s="2">
        <v>20</v>
      </c>
      <c r="C198" s="2">
        <f>B198*0.1</f>
        <v>2</v>
      </c>
      <c r="D198" s="2">
        <v>535</v>
      </c>
      <c r="E198" s="2">
        <f>D198*C198</f>
        <v>1070</v>
      </c>
      <c r="F198" s="2">
        <v>20</v>
      </c>
      <c r="G198" s="2">
        <f>F198*0.1</f>
        <v>2</v>
      </c>
      <c r="H198" s="9">
        <f>G198*D198</f>
        <v>1070</v>
      </c>
    </row>
    <row r="199" spans="1:17" x14ac:dyDescent="0.25">
      <c r="A199" s="8" t="s">
        <v>2</v>
      </c>
      <c r="B199" s="2">
        <v>15</v>
      </c>
      <c r="C199" s="2">
        <f>B199*0.1</f>
        <v>1.5</v>
      </c>
      <c r="D199" s="2">
        <v>85.8</v>
      </c>
      <c r="E199" s="2">
        <f>D199*C199</f>
        <v>128.69999999999999</v>
      </c>
      <c r="F199" s="2">
        <v>15</v>
      </c>
      <c r="G199" s="2">
        <f>F199*0.1</f>
        <v>1.5</v>
      </c>
      <c r="H199" s="9">
        <f>G199*D199</f>
        <v>128.69999999999999</v>
      </c>
      <c r="M199" s="168"/>
    </row>
    <row r="200" spans="1:17" x14ac:dyDescent="0.25">
      <c r="A200" s="8"/>
      <c r="B200" s="2"/>
      <c r="C200" s="2"/>
      <c r="D200" s="2"/>
      <c r="E200" s="2">
        <f>SUM(E198:E199)</f>
        <v>1198.7</v>
      </c>
      <c r="F200" s="2"/>
      <c r="G200" s="2"/>
      <c r="H200" s="9">
        <f>SUM(H198:H199)</f>
        <v>1198.7</v>
      </c>
      <c r="I200" s="168"/>
      <c r="J200" s="168"/>
      <c r="K200" s="168"/>
      <c r="L200" s="168"/>
      <c r="M200" s="168"/>
    </row>
    <row r="201" spans="1:17" ht="15.75" thickBot="1" x14ac:dyDescent="0.3">
      <c r="A201" s="34"/>
      <c r="B201" s="13"/>
      <c r="C201" s="13"/>
      <c r="D201" s="13"/>
      <c r="E201" s="32">
        <f>E200/100</f>
        <v>11.987</v>
      </c>
      <c r="F201" s="13"/>
      <c r="G201" s="13"/>
      <c r="H201" s="33">
        <f>H200/100</f>
        <v>11.987</v>
      </c>
      <c r="I201" s="168"/>
      <c r="J201" s="168"/>
      <c r="K201" s="168"/>
      <c r="L201" s="168"/>
      <c r="M201" s="168"/>
    </row>
    <row r="202" spans="1:17" ht="15.75" thickBot="1" x14ac:dyDescent="0.3">
      <c r="A202" s="21" t="s">
        <v>50</v>
      </c>
      <c r="B202" s="11"/>
      <c r="C202" s="11"/>
      <c r="D202" s="11"/>
      <c r="E202" s="94">
        <f>E194+E195+E196+E201</f>
        <v>37.449000000000005</v>
      </c>
      <c r="F202" s="25"/>
      <c r="G202" s="25"/>
      <c r="H202" s="42">
        <f>H194+H195+H196+H201</f>
        <v>37.449000000000005</v>
      </c>
      <c r="I202" s="168"/>
      <c r="J202" s="168"/>
      <c r="K202" s="168"/>
      <c r="L202" s="168"/>
      <c r="M202" s="168"/>
    </row>
    <row r="203" spans="1:17" ht="16.5" thickBot="1" x14ac:dyDescent="0.3">
      <c r="A203" s="367" t="s">
        <v>64</v>
      </c>
      <c r="B203" s="368"/>
      <c r="C203" s="368"/>
      <c r="D203" s="368"/>
      <c r="E203" s="368"/>
      <c r="F203" s="368"/>
      <c r="G203" s="368"/>
      <c r="H203" s="369"/>
      <c r="I203" s="168"/>
      <c r="J203" s="168"/>
      <c r="K203" s="168"/>
      <c r="L203" s="168"/>
      <c r="M203" s="168"/>
    </row>
    <row r="204" spans="1:17" x14ac:dyDescent="0.25">
      <c r="A204" s="362" t="s">
        <v>16</v>
      </c>
      <c r="B204" s="363" t="s">
        <v>86</v>
      </c>
      <c r="C204" s="363"/>
      <c r="D204" s="363"/>
      <c r="E204" s="363"/>
      <c r="F204" s="363" t="s">
        <v>85</v>
      </c>
      <c r="G204" s="363"/>
      <c r="H204" s="364"/>
      <c r="I204" s="168"/>
      <c r="J204" s="168"/>
      <c r="K204" s="168"/>
      <c r="L204" s="168"/>
      <c r="M204" s="168"/>
    </row>
    <row r="205" spans="1:17" ht="30" x14ac:dyDescent="0.25">
      <c r="A205" s="359"/>
      <c r="B205" s="16" t="s">
        <v>73</v>
      </c>
      <c r="C205" s="44" t="s">
        <v>5</v>
      </c>
      <c r="D205" s="44" t="s">
        <v>6</v>
      </c>
      <c r="E205" s="44" t="s">
        <v>13</v>
      </c>
      <c r="F205" s="16" t="s">
        <v>73</v>
      </c>
      <c r="G205" s="44" t="s">
        <v>14</v>
      </c>
      <c r="H205" s="45" t="s">
        <v>13</v>
      </c>
      <c r="I205" s="168"/>
      <c r="J205" s="168"/>
      <c r="K205" s="168"/>
      <c r="L205" s="168"/>
      <c r="M205" s="168"/>
      <c r="N205" s="168"/>
      <c r="O205" s="168"/>
    </row>
    <row r="206" spans="1:17" x14ac:dyDescent="0.25">
      <c r="A206" s="23" t="s">
        <v>135</v>
      </c>
      <c r="B206" s="4">
        <v>250</v>
      </c>
      <c r="C206" s="4"/>
      <c r="D206" s="4"/>
      <c r="E206" s="22"/>
      <c r="F206" s="4">
        <v>250</v>
      </c>
      <c r="G206" s="4"/>
      <c r="H206" s="24"/>
      <c r="I206" s="168"/>
      <c r="J206" s="168"/>
      <c r="K206" s="168"/>
      <c r="L206" s="168"/>
      <c r="M206" s="168"/>
      <c r="N206" s="168"/>
      <c r="O206" s="168"/>
      <c r="P206" s="168"/>
      <c r="Q206" s="168"/>
    </row>
    <row r="207" spans="1:17" x14ac:dyDescent="0.25">
      <c r="A207" s="14" t="s">
        <v>3</v>
      </c>
      <c r="B207" s="4">
        <v>9</v>
      </c>
      <c r="C207" s="4">
        <v>0.9</v>
      </c>
      <c r="D207" s="4">
        <v>102</v>
      </c>
      <c r="E207" s="22">
        <v>61.2</v>
      </c>
      <c r="F207" s="4">
        <v>9</v>
      </c>
      <c r="G207" s="4">
        <v>0.9</v>
      </c>
      <c r="H207" s="24">
        <v>61.2</v>
      </c>
      <c r="I207" s="168"/>
      <c r="J207" s="168"/>
      <c r="K207" s="168"/>
      <c r="L207" s="168"/>
      <c r="M207" s="168"/>
      <c r="N207" s="168"/>
      <c r="O207" s="168"/>
      <c r="P207" s="168"/>
      <c r="Q207" s="168"/>
    </row>
    <row r="208" spans="1:17" x14ac:dyDescent="0.25">
      <c r="A208" s="14" t="s">
        <v>18</v>
      </c>
      <c r="B208" s="4">
        <v>150</v>
      </c>
      <c r="C208" s="4">
        <v>15</v>
      </c>
      <c r="D208" s="4">
        <v>49</v>
      </c>
      <c r="E208" s="22">
        <v>765</v>
      </c>
      <c r="F208" s="4">
        <v>150</v>
      </c>
      <c r="G208" s="4">
        <v>15</v>
      </c>
      <c r="H208" s="24">
        <v>765</v>
      </c>
      <c r="I208" s="168"/>
      <c r="J208" s="168"/>
      <c r="K208" s="168"/>
      <c r="L208" s="168"/>
      <c r="M208" s="168"/>
      <c r="N208" s="168"/>
      <c r="O208" s="168"/>
      <c r="P208" s="168"/>
      <c r="Q208" s="168"/>
    </row>
    <row r="209" spans="1:20" x14ac:dyDescent="0.25">
      <c r="A209" s="14" t="s">
        <v>19</v>
      </c>
      <c r="B209" s="4">
        <v>15</v>
      </c>
      <c r="C209" s="4">
        <v>1.5</v>
      </c>
      <c r="D209" s="4">
        <v>72</v>
      </c>
      <c r="E209" s="22">
        <v>100.5</v>
      </c>
      <c r="F209" s="4">
        <v>15</v>
      </c>
      <c r="G209" s="4">
        <v>1.5</v>
      </c>
      <c r="H209" s="24">
        <v>100.5</v>
      </c>
      <c r="I209" s="168"/>
      <c r="J209" s="168"/>
      <c r="K209" s="168"/>
      <c r="L209" s="168"/>
      <c r="M209" s="168"/>
      <c r="N209" s="168"/>
      <c r="O209" s="168"/>
      <c r="P209" s="168"/>
      <c r="Q209" s="168"/>
    </row>
    <row r="210" spans="1:20" x14ac:dyDescent="0.25">
      <c r="A210" s="14" t="s">
        <v>25</v>
      </c>
      <c r="B210" s="4">
        <v>14.1</v>
      </c>
      <c r="C210" s="4">
        <v>1.41</v>
      </c>
      <c r="D210" s="4">
        <v>49</v>
      </c>
      <c r="E210" s="22">
        <v>46.53</v>
      </c>
      <c r="F210" s="4">
        <v>14.1</v>
      </c>
      <c r="G210" s="4">
        <v>1.41</v>
      </c>
      <c r="H210" s="24">
        <v>46.53</v>
      </c>
      <c r="I210" s="168"/>
      <c r="J210" s="168"/>
      <c r="K210" s="168"/>
      <c r="L210" s="168"/>
      <c r="M210" s="168"/>
      <c r="N210" s="168"/>
      <c r="O210" s="168"/>
      <c r="P210" s="168"/>
      <c r="Q210" s="168"/>
    </row>
    <row r="211" spans="1:20" x14ac:dyDescent="0.25">
      <c r="A211" s="14" t="s">
        <v>67</v>
      </c>
      <c r="B211" s="4">
        <v>3.5</v>
      </c>
      <c r="C211" s="4">
        <v>0.35</v>
      </c>
      <c r="D211" s="4">
        <v>138</v>
      </c>
      <c r="E211" s="22">
        <v>50.4</v>
      </c>
      <c r="F211" s="4">
        <v>3.5</v>
      </c>
      <c r="G211" s="4">
        <v>0.35</v>
      </c>
      <c r="H211" s="24">
        <v>50.4</v>
      </c>
      <c r="I211" s="168"/>
      <c r="J211" s="168"/>
      <c r="K211" s="168"/>
      <c r="L211" s="168"/>
      <c r="M211" s="168"/>
      <c r="N211" s="168"/>
      <c r="O211" s="168"/>
      <c r="P211" s="168"/>
      <c r="Q211" s="168"/>
    </row>
    <row r="212" spans="1:20" x14ac:dyDescent="0.25">
      <c r="A212" s="14" t="s">
        <v>1</v>
      </c>
      <c r="B212" s="4">
        <v>3</v>
      </c>
      <c r="C212" s="4">
        <v>0.3</v>
      </c>
      <c r="D212" s="4">
        <v>27</v>
      </c>
      <c r="E212" s="22">
        <v>6.3</v>
      </c>
      <c r="F212" s="4">
        <v>3</v>
      </c>
      <c r="G212" s="4">
        <v>0.3</v>
      </c>
      <c r="H212" s="24">
        <v>6.3</v>
      </c>
      <c r="I212" s="168"/>
      <c r="J212" s="168"/>
      <c r="K212" s="168"/>
      <c r="L212" s="168"/>
      <c r="M212" s="168"/>
      <c r="N212" s="168"/>
      <c r="O212" s="168"/>
      <c r="P212" s="168"/>
      <c r="Q212" s="168"/>
    </row>
    <row r="213" spans="1:20" x14ac:dyDescent="0.25">
      <c r="A213" s="14" t="s">
        <v>46</v>
      </c>
      <c r="B213" s="4">
        <v>39</v>
      </c>
      <c r="C213" s="4">
        <v>3.9</v>
      </c>
      <c r="D213" s="4">
        <v>400</v>
      </c>
      <c r="E213" s="22">
        <v>1209</v>
      </c>
      <c r="F213" s="4">
        <v>39</v>
      </c>
      <c r="G213" s="4">
        <v>3.9</v>
      </c>
      <c r="H213" s="24">
        <v>1209</v>
      </c>
      <c r="I213" s="168"/>
      <c r="J213" s="168"/>
      <c r="K213" s="168"/>
      <c r="L213" s="168"/>
      <c r="M213" s="168"/>
      <c r="N213" s="168"/>
      <c r="O213" s="168"/>
      <c r="P213" s="168"/>
      <c r="Q213" s="168"/>
    </row>
    <row r="214" spans="1:20" x14ac:dyDescent="0.25">
      <c r="A214" s="8"/>
      <c r="B214" s="2"/>
      <c r="C214" s="2"/>
      <c r="D214" s="2"/>
      <c r="E214" s="2">
        <v>2238.9299999999998</v>
      </c>
      <c r="F214" s="2"/>
      <c r="G214" s="2"/>
      <c r="H214" s="9">
        <v>2238.9299999999998</v>
      </c>
      <c r="I214" s="168"/>
      <c r="J214" s="168"/>
      <c r="K214" s="168"/>
      <c r="L214" s="168"/>
      <c r="M214" s="168"/>
      <c r="N214" s="168"/>
      <c r="O214" s="168"/>
      <c r="P214" s="168"/>
      <c r="Q214" s="168"/>
    </row>
    <row r="215" spans="1:20" ht="15.75" thickBot="1" x14ac:dyDescent="0.3">
      <c r="A215" s="8"/>
      <c r="B215" s="2"/>
      <c r="C215" s="2"/>
      <c r="D215" s="2"/>
      <c r="E215" s="2">
        <v>22.39</v>
      </c>
      <c r="F215" s="2"/>
      <c r="G215" s="2"/>
      <c r="H215" s="9">
        <v>22.389299999999999</v>
      </c>
      <c r="I215" s="168"/>
      <c r="J215" s="168"/>
      <c r="K215" s="168"/>
      <c r="L215" s="168"/>
      <c r="P215" s="168"/>
      <c r="Q215" s="168"/>
    </row>
    <row r="216" spans="1:20" x14ac:dyDescent="0.25">
      <c r="A216" s="47" t="s">
        <v>119</v>
      </c>
      <c r="B216" s="37">
        <v>200</v>
      </c>
      <c r="C216" s="37"/>
      <c r="D216" s="37"/>
      <c r="E216" s="37"/>
      <c r="F216" s="37">
        <v>200</v>
      </c>
      <c r="G216" s="6"/>
      <c r="H216" s="7"/>
    </row>
    <row r="217" spans="1:20" x14ac:dyDescent="0.25">
      <c r="A217" s="8" t="s">
        <v>70</v>
      </c>
      <c r="B217" s="2">
        <v>20</v>
      </c>
      <c r="C217" s="2">
        <f>B217*0.1</f>
        <v>2</v>
      </c>
      <c r="D217" s="2">
        <v>195</v>
      </c>
      <c r="E217" s="2">
        <f>D217*C217</f>
        <v>390</v>
      </c>
      <c r="F217" s="2">
        <v>20</v>
      </c>
      <c r="G217" s="2">
        <f>F217*0.1</f>
        <v>2</v>
      </c>
      <c r="H217" s="9">
        <f>G217*D217</f>
        <v>390</v>
      </c>
    </row>
    <row r="218" spans="1:20" x14ac:dyDescent="0.25">
      <c r="A218" s="8" t="s">
        <v>2</v>
      </c>
      <c r="B218" s="2">
        <v>15</v>
      </c>
      <c r="C218" s="2">
        <f>B218*0.1</f>
        <v>1.5</v>
      </c>
      <c r="D218" s="2">
        <v>85.8</v>
      </c>
      <c r="E218" s="2">
        <f>D218*C218</f>
        <v>128.69999999999999</v>
      </c>
      <c r="F218" s="2">
        <v>15</v>
      </c>
      <c r="G218" s="2">
        <f>F218*0.1</f>
        <v>1.5</v>
      </c>
      <c r="H218" s="9">
        <f>G218*D218</f>
        <v>128.69999999999999</v>
      </c>
      <c r="M218" s="168"/>
      <c r="N218" s="168"/>
      <c r="O218" s="168"/>
    </row>
    <row r="219" spans="1:20" x14ac:dyDescent="0.25">
      <c r="A219" s="8"/>
      <c r="B219" s="2"/>
      <c r="C219" s="2"/>
      <c r="D219" s="2"/>
      <c r="E219" s="2">
        <f>SUM(E217:E218)</f>
        <v>518.70000000000005</v>
      </c>
      <c r="F219" s="2"/>
      <c r="G219" s="2"/>
      <c r="H219" s="9">
        <f>SUM(H217:H218)</f>
        <v>518.70000000000005</v>
      </c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</row>
    <row r="220" spans="1:20" ht="15.75" thickBot="1" x14ac:dyDescent="0.3">
      <c r="A220" s="12"/>
      <c r="B220" s="13"/>
      <c r="C220" s="13"/>
      <c r="D220" s="13"/>
      <c r="E220" s="32">
        <f>E219/100</f>
        <v>5.1870000000000003</v>
      </c>
      <c r="F220" s="32"/>
      <c r="G220" s="32"/>
      <c r="H220" s="33">
        <f>H219/100</f>
        <v>5.1870000000000003</v>
      </c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</row>
    <row r="221" spans="1:20" ht="15.75" thickBot="1" x14ac:dyDescent="0.3">
      <c r="A221" s="5" t="s">
        <v>55</v>
      </c>
      <c r="B221" s="37">
        <v>50</v>
      </c>
      <c r="C221" s="6">
        <v>5</v>
      </c>
      <c r="D221" s="6">
        <v>62</v>
      </c>
      <c r="E221" s="37">
        <f>D221*C221/100</f>
        <v>3.1</v>
      </c>
      <c r="F221" s="37">
        <v>50</v>
      </c>
      <c r="G221" s="6">
        <v>5</v>
      </c>
      <c r="H221" s="38">
        <f>G221*D221/100</f>
        <v>3.1</v>
      </c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</row>
    <row r="222" spans="1:20" ht="15.75" thickBot="1" x14ac:dyDescent="0.3">
      <c r="A222" s="23" t="s">
        <v>56</v>
      </c>
      <c r="B222" s="4">
        <v>20</v>
      </c>
      <c r="C222" s="4">
        <v>2</v>
      </c>
      <c r="D222" s="4">
        <v>117</v>
      </c>
      <c r="E222" s="84">
        <f>D222*C222/100</f>
        <v>2.34</v>
      </c>
      <c r="F222" s="22">
        <v>20</v>
      </c>
      <c r="G222" s="4">
        <v>2</v>
      </c>
      <c r="H222" s="24">
        <f>G222*D222/100</f>
        <v>2.34</v>
      </c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</row>
    <row r="223" spans="1:20" ht="15.75" thickBot="1" x14ac:dyDescent="0.3">
      <c r="A223" s="111" t="s">
        <v>50</v>
      </c>
      <c r="B223" s="65"/>
      <c r="C223" s="65"/>
      <c r="D223" s="65"/>
      <c r="E223" s="112">
        <f>E215+E220+E221+E222</f>
        <v>33.017000000000003</v>
      </c>
      <c r="F223" s="113"/>
      <c r="G223" s="113"/>
      <c r="H223" s="114">
        <f>H215+H220+H221+H222</f>
        <v>33.016300000000001</v>
      </c>
      <c r="I223" s="168"/>
      <c r="J223" s="168"/>
      <c r="K223" s="168"/>
      <c r="L223" s="168"/>
      <c r="M223" s="168"/>
      <c r="N223" s="168"/>
      <c r="O223" s="168"/>
    </row>
    <row r="224" spans="1:20" ht="16.5" thickBot="1" x14ac:dyDescent="0.3">
      <c r="A224" s="17"/>
      <c r="B224" s="357" t="s">
        <v>162</v>
      </c>
      <c r="C224" s="357"/>
      <c r="D224" s="357"/>
      <c r="E224" s="357"/>
      <c r="F224" s="357"/>
      <c r="G224" s="18"/>
      <c r="H224" s="19"/>
      <c r="I224" s="168"/>
      <c r="J224" s="168"/>
      <c r="K224" s="168"/>
      <c r="L224" s="168"/>
      <c r="M224" s="168"/>
    </row>
    <row r="225" spans="1:13" x14ac:dyDescent="0.25">
      <c r="A225" s="362" t="s">
        <v>16</v>
      </c>
      <c r="B225" s="363" t="s">
        <v>86</v>
      </c>
      <c r="C225" s="363"/>
      <c r="D225" s="363"/>
      <c r="E225" s="363"/>
      <c r="F225" s="363" t="s">
        <v>85</v>
      </c>
      <c r="G225" s="363"/>
      <c r="H225" s="364"/>
      <c r="I225" s="168"/>
      <c r="J225" s="168"/>
      <c r="K225" s="168"/>
      <c r="L225" s="168"/>
      <c r="M225" s="168"/>
    </row>
    <row r="226" spans="1:13" ht="30.75" thickBot="1" x14ac:dyDescent="0.3">
      <c r="A226" s="359"/>
      <c r="B226" s="16" t="s">
        <v>73</v>
      </c>
      <c r="C226" s="44" t="s">
        <v>5</v>
      </c>
      <c r="D226" s="44" t="s">
        <v>6</v>
      </c>
      <c r="E226" s="44" t="s">
        <v>13</v>
      </c>
      <c r="F226" s="16" t="s">
        <v>73</v>
      </c>
      <c r="G226" s="44" t="s">
        <v>14</v>
      </c>
      <c r="H226" s="45" t="s">
        <v>13</v>
      </c>
      <c r="I226" s="168"/>
      <c r="J226" s="168"/>
      <c r="K226" s="168"/>
      <c r="L226" s="168"/>
      <c r="M226" s="168"/>
    </row>
    <row r="227" spans="1:13" ht="43.5" x14ac:dyDescent="0.25">
      <c r="A227" s="47" t="s">
        <v>88</v>
      </c>
      <c r="B227" s="37">
        <v>250</v>
      </c>
      <c r="C227" s="37"/>
      <c r="D227" s="37"/>
      <c r="E227" s="37"/>
      <c r="F227" s="37">
        <v>250</v>
      </c>
      <c r="G227" s="6"/>
      <c r="H227" s="7"/>
      <c r="I227" s="168"/>
      <c r="J227" s="168"/>
      <c r="K227" s="168"/>
      <c r="L227" s="168"/>
      <c r="M227" s="168"/>
    </row>
    <row r="228" spans="1:13" x14ac:dyDescent="0.25">
      <c r="A228" s="8" t="s">
        <v>18</v>
      </c>
      <c r="B228" s="2">
        <v>150</v>
      </c>
      <c r="C228" s="2">
        <f>B228*0.1</f>
        <v>15</v>
      </c>
      <c r="D228" s="2">
        <v>49</v>
      </c>
      <c r="E228" s="2">
        <f>D228*C228</f>
        <v>735</v>
      </c>
      <c r="F228" s="2">
        <v>150</v>
      </c>
      <c r="G228" s="2">
        <f>F228*0.1</f>
        <v>15</v>
      </c>
      <c r="H228" s="9">
        <f>G228*D228</f>
        <v>735</v>
      </c>
      <c r="I228" s="168"/>
      <c r="J228" s="168"/>
      <c r="K228" s="168"/>
      <c r="L228" s="168"/>
      <c r="M228" s="168"/>
    </row>
    <row r="229" spans="1:13" x14ac:dyDescent="0.25">
      <c r="A229" s="8" t="s">
        <v>19</v>
      </c>
      <c r="B229" s="2">
        <v>15</v>
      </c>
      <c r="C229" s="2">
        <f t="shared" ref="C229:C234" si="43">B229*0.1</f>
        <v>1.5</v>
      </c>
      <c r="D229" s="2">
        <v>72</v>
      </c>
      <c r="E229" s="2">
        <f t="shared" ref="E229:E234" si="44">D229*C229</f>
        <v>108</v>
      </c>
      <c r="F229" s="2">
        <v>15</v>
      </c>
      <c r="G229" s="2">
        <v>1.5</v>
      </c>
      <c r="H229" s="9">
        <f t="shared" ref="H229:H234" si="45">G229*D229</f>
        <v>108</v>
      </c>
      <c r="I229" s="168"/>
      <c r="J229" s="168"/>
      <c r="K229" s="168"/>
      <c r="L229" s="168"/>
      <c r="M229" s="168"/>
    </row>
    <row r="230" spans="1:13" x14ac:dyDescent="0.25">
      <c r="A230" s="8" t="s">
        <v>25</v>
      </c>
      <c r="B230" s="2">
        <v>13.8</v>
      </c>
      <c r="C230" s="2">
        <f t="shared" si="43"/>
        <v>1.3800000000000001</v>
      </c>
      <c r="D230" s="2">
        <v>49</v>
      </c>
      <c r="E230" s="2">
        <f t="shared" si="44"/>
        <v>67.62</v>
      </c>
      <c r="F230" s="2">
        <v>14</v>
      </c>
      <c r="G230" s="2">
        <v>1.4</v>
      </c>
      <c r="H230" s="9">
        <f t="shared" si="45"/>
        <v>68.599999999999994</v>
      </c>
      <c r="I230" s="168"/>
      <c r="J230" s="168"/>
      <c r="K230" s="168"/>
      <c r="L230" s="168"/>
      <c r="M230" s="168"/>
    </row>
    <row r="231" spans="1:13" x14ac:dyDescent="0.25">
      <c r="A231" s="8" t="s">
        <v>66</v>
      </c>
      <c r="B231" s="2">
        <v>9</v>
      </c>
      <c r="C231" s="2">
        <f t="shared" si="43"/>
        <v>0.9</v>
      </c>
      <c r="D231" s="2">
        <v>59</v>
      </c>
      <c r="E231" s="2">
        <f t="shared" si="44"/>
        <v>53.1</v>
      </c>
      <c r="F231" s="2">
        <v>9</v>
      </c>
      <c r="G231" s="2">
        <v>0.9</v>
      </c>
      <c r="H231" s="9">
        <f t="shared" si="45"/>
        <v>53.1</v>
      </c>
      <c r="I231" s="168"/>
      <c r="J231" s="168"/>
      <c r="K231" s="168"/>
      <c r="L231" s="168"/>
      <c r="M231" s="168"/>
    </row>
    <row r="232" spans="1:13" x14ac:dyDescent="0.25">
      <c r="A232" s="8" t="s">
        <v>1</v>
      </c>
      <c r="B232" s="2">
        <v>2</v>
      </c>
      <c r="C232" s="2">
        <f t="shared" si="43"/>
        <v>0.2</v>
      </c>
      <c r="D232" s="2">
        <v>27</v>
      </c>
      <c r="E232" s="2">
        <f t="shared" si="44"/>
        <v>5.4</v>
      </c>
      <c r="F232" s="2">
        <v>2</v>
      </c>
      <c r="G232" s="2">
        <v>0.2</v>
      </c>
      <c r="H232" s="9">
        <f t="shared" si="45"/>
        <v>5.4</v>
      </c>
      <c r="I232" s="168"/>
      <c r="J232" s="168"/>
      <c r="K232" s="168"/>
      <c r="L232" s="168"/>
      <c r="M232" s="168"/>
    </row>
    <row r="233" spans="1:13" x14ac:dyDescent="0.25">
      <c r="A233" s="8" t="s">
        <v>67</v>
      </c>
      <c r="B233" s="2">
        <v>3</v>
      </c>
      <c r="C233" s="2">
        <f t="shared" si="43"/>
        <v>0.30000000000000004</v>
      </c>
      <c r="D233" s="2">
        <v>138</v>
      </c>
      <c r="E233" s="2">
        <f t="shared" si="44"/>
        <v>41.400000000000006</v>
      </c>
      <c r="F233" s="2">
        <v>3</v>
      </c>
      <c r="G233" s="2">
        <v>0.3</v>
      </c>
      <c r="H233" s="9">
        <f t="shared" si="45"/>
        <v>41.4</v>
      </c>
      <c r="I233" s="168"/>
      <c r="J233" s="168"/>
      <c r="K233" s="168"/>
      <c r="L233" s="168"/>
      <c r="M233" s="168"/>
    </row>
    <row r="234" spans="1:13" x14ac:dyDescent="0.25">
      <c r="A234" s="8" t="s">
        <v>34</v>
      </c>
      <c r="B234" s="2">
        <v>44</v>
      </c>
      <c r="C234" s="2">
        <f t="shared" si="43"/>
        <v>4.4000000000000004</v>
      </c>
      <c r="D234" s="2">
        <v>250</v>
      </c>
      <c r="E234" s="2">
        <f t="shared" si="44"/>
        <v>1100</v>
      </c>
      <c r="F234" s="2">
        <v>44</v>
      </c>
      <c r="G234" s="2">
        <v>4.4000000000000004</v>
      </c>
      <c r="H234" s="9">
        <f t="shared" si="45"/>
        <v>1100</v>
      </c>
      <c r="I234" s="168"/>
      <c r="J234" s="168"/>
      <c r="K234" s="168"/>
      <c r="L234" s="168"/>
      <c r="M234" s="168"/>
    </row>
    <row r="235" spans="1:13" ht="15.75" thickBot="1" x14ac:dyDescent="0.3">
      <c r="A235" s="14"/>
      <c r="B235" s="4"/>
      <c r="C235" s="4"/>
      <c r="D235" s="4"/>
      <c r="E235" s="4">
        <f>SUM(E228:E234)</f>
        <v>2110.52</v>
      </c>
      <c r="F235" s="4"/>
      <c r="G235" s="4"/>
      <c r="H235" s="15">
        <f>SUM(H228:H234)</f>
        <v>2111.5</v>
      </c>
      <c r="I235" s="168"/>
      <c r="J235" s="168"/>
      <c r="K235" s="168"/>
      <c r="L235" s="168"/>
      <c r="M235" s="168"/>
    </row>
    <row r="236" spans="1:13" ht="15.75" thickBot="1" x14ac:dyDescent="0.3">
      <c r="A236" s="96"/>
      <c r="B236" s="49"/>
      <c r="C236" s="49"/>
      <c r="D236" s="49"/>
      <c r="E236" s="50">
        <f>E235/100</f>
        <v>21.1052</v>
      </c>
      <c r="F236" s="50"/>
      <c r="G236" s="50"/>
      <c r="H236" s="52">
        <f>H235/100</f>
        <v>21.114999999999998</v>
      </c>
      <c r="I236" s="168"/>
      <c r="J236" s="168"/>
      <c r="K236" s="168"/>
      <c r="L236" s="168"/>
      <c r="M236" s="168"/>
    </row>
    <row r="237" spans="1:13" ht="15.75" thickBot="1" x14ac:dyDescent="0.3">
      <c r="A237" s="28" t="s">
        <v>55</v>
      </c>
      <c r="B237" s="35">
        <v>50</v>
      </c>
      <c r="C237" s="29">
        <v>5</v>
      </c>
      <c r="D237" s="29">
        <v>62</v>
      </c>
      <c r="E237" s="35">
        <f>D237*C237/100</f>
        <v>3.1</v>
      </c>
      <c r="F237" s="35">
        <v>50</v>
      </c>
      <c r="G237" s="29">
        <v>5</v>
      </c>
      <c r="H237" s="36">
        <f>G237*D237/100</f>
        <v>3.1</v>
      </c>
      <c r="I237" s="168"/>
      <c r="J237" s="168"/>
      <c r="K237" s="168"/>
      <c r="L237" s="168"/>
      <c r="M237" s="168"/>
    </row>
    <row r="238" spans="1:13" x14ac:dyDescent="0.25">
      <c r="A238" s="81" t="s">
        <v>38</v>
      </c>
      <c r="B238" s="82">
        <v>200</v>
      </c>
      <c r="C238" s="83"/>
      <c r="D238" s="83"/>
      <c r="E238" s="84"/>
      <c r="F238" s="84">
        <v>200</v>
      </c>
      <c r="G238" s="83"/>
      <c r="H238" s="85"/>
      <c r="I238" s="168"/>
      <c r="J238" s="168"/>
      <c r="K238" s="168"/>
      <c r="L238" s="168"/>
      <c r="M238" s="168"/>
    </row>
    <row r="239" spans="1:13" x14ac:dyDescent="0.25">
      <c r="A239" s="86" t="s">
        <v>41</v>
      </c>
      <c r="B239" s="86">
        <v>20</v>
      </c>
      <c r="C239" s="66">
        <f>B239*0.1</f>
        <v>2</v>
      </c>
      <c r="D239" s="66">
        <v>450</v>
      </c>
      <c r="E239" s="66">
        <f>C239*D239</f>
        <v>900</v>
      </c>
      <c r="F239" s="66">
        <v>20</v>
      </c>
      <c r="G239" s="66">
        <f>F239*0.1</f>
        <v>2</v>
      </c>
      <c r="H239" s="86">
        <f>G239*D239</f>
        <v>900</v>
      </c>
      <c r="I239" s="168"/>
      <c r="J239" s="168"/>
      <c r="K239" s="168"/>
      <c r="L239" s="168"/>
      <c r="M239" s="168"/>
    </row>
    <row r="240" spans="1:13" x14ac:dyDescent="0.25">
      <c r="A240" s="86" t="s">
        <v>2</v>
      </c>
      <c r="B240" s="86">
        <v>15</v>
      </c>
      <c r="C240" s="66">
        <f>B240*0.1</f>
        <v>1.5</v>
      </c>
      <c r="D240" s="66">
        <v>85.8</v>
      </c>
      <c r="E240" s="66">
        <f>C240*D240</f>
        <v>128.69999999999999</v>
      </c>
      <c r="F240" s="66">
        <v>15</v>
      </c>
      <c r="G240" s="66">
        <f>F240*0.1</f>
        <v>1.5</v>
      </c>
      <c r="H240" s="86">
        <f>G240*D240</f>
        <v>128.69999999999999</v>
      </c>
      <c r="I240" s="168"/>
      <c r="J240" s="168"/>
      <c r="K240" s="168"/>
      <c r="L240" s="168"/>
      <c r="M240" s="168"/>
    </row>
    <row r="241" spans="1:13" x14ac:dyDescent="0.25">
      <c r="A241" s="86"/>
      <c r="B241" s="86"/>
      <c r="C241" s="66"/>
      <c r="D241" s="66"/>
      <c r="E241" s="66">
        <f>SUM(E239:E240)</f>
        <v>1028.7</v>
      </c>
      <c r="F241" s="66"/>
      <c r="G241" s="66"/>
      <c r="H241" s="66">
        <f t="shared" ref="H241" si="46">SUM(H239:H240)</f>
        <v>1028.7</v>
      </c>
      <c r="I241" s="168"/>
      <c r="J241" s="168"/>
      <c r="K241" s="168"/>
      <c r="L241" s="168"/>
      <c r="M241" s="168"/>
    </row>
    <row r="242" spans="1:13" x14ac:dyDescent="0.25">
      <c r="A242" s="86"/>
      <c r="B242" s="86"/>
      <c r="C242" s="66"/>
      <c r="D242" s="66"/>
      <c r="E242" s="3">
        <f>E241/100</f>
        <v>10.287000000000001</v>
      </c>
      <c r="F242" s="66"/>
      <c r="G242" s="66"/>
      <c r="H242" s="69">
        <f>H241/100</f>
        <v>10.287000000000001</v>
      </c>
      <c r="I242" s="168"/>
      <c r="J242" s="168"/>
      <c r="K242" s="168"/>
      <c r="L242" s="168"/>
      <c r="M242" s="168"/>
    </row>
    <row r="243" spans="1:13" ht="15.75" thickBot="1" x14ac:dyDescent="0.3">
      <c r="A243" s="3" t="s">
        <v>50</v>
      </c>
      <c r="B243" s="2"/>
      <c r="C243" s="2"/>
      <c r="D243" s="2"/>
      <c r="E243" s="70">
        <f>E236+E237+E242</f>
        <v>34.492200000000004</v>
      </c>
      <c r="F243" s="3"/>
      <c r="G243" s="3"/>
      <c r="H243" s="70">
        <f>H236+H237+H242</f>
        <v>34.502000000000002</v>
      </c>
      <c r="I243" s="168"/>
      <c r="J243" s="168"/>
      <c r="K243" s="168"/>
      <c r="L243" s="168"/>
      <c r="M243" s="168"/>
    </row>
    <row r="244" spans="1:13" ht="16.5" thickBot="1" x14ac:dyDescent="0.3">
      <c r="A244" s="367" t="s">
        <v>163</v>
      </c>
      <c r="B244" s="368"/>
      <c r="C244" s="368"/>
      <c r="D244" s="368"/>
      <c r="E244" s="368"/>
      <c r="F244" s="368"/>
      <c r="G244" s="368"/>
      <c r="H244" s="369"/>
      <c r="I244" s="168"/>
      <c r="J244" s="168"/>
      <c r="K244" s="168"/>
      <c r="L244" s="168"/>
      <c r="M244" s="168"/>
    </row>
    <row r="245" spans="1:13" x14ac:dyDescent="0.25">
      <c r="A245" s="362" t="s">
        <v>16</v>
      </c>
      <c r="B245" s="363" t="s">
        <v>86</v>
      </c>
      <c r="C245" s="363"/>
      <c r="D245" s="363"/>
      <c r="E245" s="363"/>
      <c r="F245" s="363" t="s">
        <v>85</v>
      </c>
      <c r="G245" s="363"/>
      <c r="H245" s="364"/>
      <c r="I245" s="168"/>
      <c r="J245" s="168"/>
      <c r="K245" s="168"/>
      <c r="L245" s="168"/>
      <c r="M245" s="168"/>
    </row>
    <row r="246" spans="1:13" ht="30.75" thickBot="1" x14ac:dyDescent="0.3">
      <c r="A246" s="359"/>
      <c r="B246" s="16" t="s">
        <v>73</v>
      </c>
      <c r="C246" s="44" t="s">
        <v>5</v>
      </c>
      <c r="D246" s="44" t="s">
        <v>6</v>
      </c>
      <c r="E246" s="44" t="s">
        <v>13</v>
      </c>
      <c r="F246" s="16" t="s">
        <v>73</v>
      </c>
      <c r="G246" s="44" t="s">
        <v>14</v>
      </c>
      <c r="H246" s="45" t="s">
        <v>13</v>
      </c>
      <c r="I246" s="168"/>
      <c r="J246" s="168"/>
      <c r="K246" s="168"/>
      <c r="L246" s="168"/>
      <c r="M246" s="168"/>
    </row>
    <row r="247" spans="1:13" ht="29.25" x14ac:dyDescent="0.25">
      <c r="A247" s="46" t="s">
        <v>204</v>
      </c>
      <c r="B247" s="37">
        <v>250</v>
      </c>
      <c r="C247" s="37"/>
      <c r="D247" s="37"/>
      <c r="E247" s="37"/>
      <c r="F247" s="37">
        <v>250</v>
      </c>
      <c r="G247" s="6"/>
      <c r="H247" s="7"/>
      <c r="I247" s="168"/>
      <c r="J247" s="168"/>
      <c r="K247" s="168"/>
      <c r="L247" s="168"/>
      <c r="M247" s="168"/>
    </row>
    <row r="248" spans="1:13" x14ac:dyDescent="0.25">
      <c r="A248" s="8" t="s">
        <v>45</v>
      </c>
      <c r="B248" s="2">
        <v>9</v>
      </c>
      <c r="C248" s="2">
        <f t="shared" ref="C248:C255" si="47">B248*0.1</f>
        <v>0.9</v>
      </c>
      <c r="D248" s="2">
        <v>48</v>
      </c>
      <c r="E248" s="2">
        <f t="shared" ref="E248:E256" si="48">D248*C248</f>
        <v>43.2</v>
      </c>
      <c r="F248" s="2">
        <v>9</v>
      </c>
      <c r="G248" s="2">
        <f t="shared" ref="G248:G255" si="49">F248*0.1</f>
        <v>0.9</v>
      </c>
      <c r="H248" s="9">
        <f t="shared" ref="H248:H256" si="50">G248*D248</f>
        <v>43.2</v>
      </c>
      <c r="I248" s="168"/>
      <c r="J248" s="168"/>
      <c r="K248" s="168"/>
      <c r="L248" s="168"/>
      <c r="M248" s="168"/>
    </row>
    <row r="249" spans="1:13" x14ac:dyDescent="0.25">
      <c r="A249" s="8" t="s">
        <v>18</v>
      </c>
      <c r="B249" s="2">
        <v>150</v>
      </c>
      <c r="C249" s="2">
        <f t="shared" si="47"/>
        <v>15</v>
      </c>
      <c r="D249" s="2">
        <v>39</v>
      </c>
      <c r="E249" s="2">
        <f t="shared" si="48"/>
        <v>585</v>
      </c>
      <c r="F249" s="2">
        <v>150</v>
      </c>
      <c r="G249" s="2">
        <f t="shared" si="49"/>
        <v>15</v>
      </c>
      <c r="H249" s="9">
        <f t="shared" si="50"/>
        <v>585</v>
      </c>
      <c r="I249" s="168"/>
      <c r="J249" s="168"/>
      <c r="K249" s="168"/>
      <c r="L249" s="168"/>
      <c r="M249" s="168"/>
    </row>
    <row r="250" spans="1:13" x14ac:dyDescent="0.25">
      <c r="A250" s="8" t="s">
        <v>19</v>
      </c>
      <c r="B250" s="2">
        <v>15</v>
      </c>
      <c r="C250" s="2">
        <f t="shared" si="47"/>
        <v>1.5</v>
      </c>
      <c r="D250" s="2">
        <v>72</v>
      </c>
      <c r="E250" s="2">
        <f t="shared" si="48"/>
        <v>108</v>
      </c>
      <c r="F250" s="2">
        <v>15</v>
      </c>
      <c r="G250" s="2">
        <f t="shared" si="49"/>
        <v>1.5</v>
      </c>
      <c r="H250" s="9">
        <f t="shared" si="50"/>
        <v>108</v>
      </c>
      <c r="I250" s="168"/>
      <c r="J250" s="168"/>
      <c r="K250" s="168"/>
      <c r="L250" s="168"/>
      <c r="M250" s="168"/>
    </row>
    <row r="251" spans="1:13" x14ac:dyDescent="0.25">
      <c r="A251" s="8" t="s">
        <v>25</v>
      </c>
      <c r="B251" s="2">
        <v>6.8</v>
      </c>
      <c r="C251" s="2">
        <f t="shared" si="47"/>
        <v>0.68</v>
      </c>
      <c r="D251" s="2">
        <v>49</v>
      </c>
      <c r="E251" s="2">
        <f t="shared" si="48"/>
        <v>33.32</v>
      </c>
      <c r="F251" s="2">
        <v>6.8</v>
      </c>
      <c r="G251" s="2">
        <f t="shared" si="49"/>
        <v>0.68</v>
      </c>
      <c r="H251" s="9">
        <f t="shared" si="50"/>
        <v>33.32</v>
      </c>
      <c r="I251" s="168"/>
      <c r="J251" s="168"/>
      <c r="K251" s="168"/>
      <c r="L251" s="168"/>
      <c r="M251" s="168"/>
    </row>
    <row r="252" spans="1:13" x14ac:dyDescent="0.25">
      <c r="A252" s="8" t="s">
        <v>69</v>
      </c>
      <c r="B252" s="2">
        <v>13</v>
      </c>
      <c r="C252" s="2">
        <f t="shared" si="47"/>
        <v>1.3</v>
      </c>
      <c r="D252" s="2">
        <v>110</v>
      </c>
      <c r="E252" s="2">
        <f t="shared" si="48"/>
        <v>143</v>
      </c>
      <c r="F252" s="2">
        <v>13</v>
      </c>
      <c r="G252" s="2">
        <f t="shared" si="49"/>
        <v>1.3</v>
      </c>
      <c r="H252" s="9">
        <f t="shared" si="50"/>
        <v>143</v>
      </c>
      <c r="I252" s="168"/>
      <c r="J252" s="168"/>
      <c r="K252" s="168"/>
      <c r="L252" s="168"/>
      <c r="M252" s="168"/>
    </row>
    <row r="253" spans="1:13" x14ac:dyDescent="0.25">
      <c r="A253" s="8" t="s">
        <v>67</v>
      </c>
      <c r="B253" s="2">
        <v>4.5</v>
      </c>
      <c r="C253" s="2">
        <f t="shared" si="47"/>
        <v>0.45</v>
      </c>
      <c r="D253" s="2">
        <v>138</v>
      </c>
      <c r="E253" s="2">
        <f t="shared" si="48"/>
        <v>62.1</v>
      </c>
      <c r="F253" s="2">
        <v>4.5</v>
      </c>
      <c r="G253" s="2">
        <f t="shared" si="49"/>
        <v>0.45</v>
      </c>
      <c r="H253" s="9">
        <f t="shared" si="50"/>
        <v>62.1</v>
      </c>
      <c r="I253" s="168"/>
      <c r="J253" s="168"/>
      <c r="K253" s="168"/>
      <c r="L253" s="168"/>
      <c r="M253" s="168"/>
    </row>
    <row r="254" spans="1:13" x14ac:dyDescent="0.25">
      <c r="A254" s="8" t="s">
        <v>1</v>
      </c>
      <c r="B254" s="2">
        <v>2</v>
      </c>
      <c r="C254" s="2">
        <f t="shared" si="47"/>
        <v>0.2</v>
      </c>
      <c r="D254" s="2">
        <v>27</v>
      </c>
      <c r="E254" s="2">
        <f t="shared" si="48"/>
        <v>5.4</v>
      </c>
      <c r="F254" s="2">
        <v>2</v>
      </c>
      <c r="G254" s="2">
        <f t="shared" si="49"/>
        <v>0.2</v>
      </c>
      <c r="H254" s="9">
        <f t="shared" si="50"/>
        <v>5.4</v>
      </c>
      <c r="I254" s="168"/>
      <c r="J254" s="168"/>
      <c r="K254" s="168"/>
      <c r="L254" s="168"/>
      <c r="M254" s="168"/>
    </row>
    <row r="255" spans="1:13" x14ac:dyDescent="0.25">
      <c r="A255" s="8" t="s">
        <v>22</v>
      </c>
      <c r="B255" s="2">
        <v>10</v>
      </c>
      <c r="C255" s="2">
        <f t="shared" si="47"/>
        <v>1</v>
      </c>
      <c r="D255" s="2">
        <v>197</v>
      </c>
      <c r="E255" s="2">
        <f t="shared" si="48"/>
        <v>197</v>
      </c>
      <c r="F255" s="2">
        <v>10</v>
      </c>
      <c r="G255" s="2">
        <f t="shared" si="49"/>
        <v>1</v>
      </c>
      <c r="H255" s="9">
        <f t="shared" si="50"/>
        <v>197</v>
      </c>
      <c r="I255" s="168"/>
      <c r="J255" s="168"/>
      <c r="K255" s="168"/>
      <c r="L255" s="168"/>
      <c r="M255" s="168"/>
    </row>
    <row r="256" spans="1:13" x14ac:dyDescent="0.25">
      <c r="A256" s="8" t="s">
        <v>34</v>
      </c>
      <c r="B256" s="2">
        <v>44</v>
      </c>
      <c r="C256" s="2">
        <v>4.4000000000000004</v>
      </c>
      <c r="D256" s="2">
        <v>250</v>
      </c>
      <c r="E256" s="2">
        <f t="shared" si="48"/>
        <v>1100</v>
      </c>
      <c r="F256" s="2">
        <v>44</v>
      </c>
      <c r="G256" s="2">
        <v>4.4000000000000004</v>
      </c>
      <c r="H256" s="9">
        <f t="shared" si="50"/>
        <v>1100</v>
      </c>
      <c r="I256" s="168"/>
      <c r="J256" s="168"/>
      <c r="K256" s="168"/>
      <c r="L256" s="168"/>
      <c r="M256" s="168"/>
    </row>
    <row r="257" spans="1:13" x14ac:dyDescent="0.25">
      <c r="A257" s="8"/>
      <c r="B257" s="2"/>
      <c r="C257" s="2"/>
      <c r="D257" s="2"/>
      <c r="E257" s="2">
        <f>SUM(E248:E256)</f>
        <v>2277.02</v>
      </c>
      <c r="F257" s="2"/>
      <c r="G257" s="2"/>
      <c r="H257" s="9">
        <f>SUM(H248:H256)</f>
        <v>2277.02</v>
      </c>
      <c r="I257" s="168"/>
      <c r="J257" s="168"/>
      <c r="K257" s="168"/>
      <c r="L257" s="168"/>
      <c r="M257" s="168"/>
    </row>
    <row r="258" spans="1:13" ht="15.75" thickBot="1" x14ac:dyDescent="0.3">
      <c r="A258" s="12"/>
      <c r="B258" s="13"/>
      <c r="C258" s="13"/>
      <c r="D258" s="13"/>
      <c r="E258" s="41">
        <f>E257/100</f>
        <v>22.770199999999999</v>
      </c>
      <c r="F258" s="13"/>
      <c r="G258" s="13"/>
      <c r="H258" s="53">
        <f>H257/100</f>
        <v>22.770199999999999</v>
      </c>
      <c r="I258" s="168"/>
      <c r="J258" s="168"/>
      <c r="K258" s="168"/>
      <c r="L258" s="168"/>
      <c r="M258" s="168"/>
    </row>
    <row r="259" spans="1:13" x14ac:dyDescent="0.25">
      <c r="A259" s="47" t="s">
        <v>84</v>
      </c>
      <c r="B259" s="37">
        <v>200</v>
      </c>
      <c r="C259" s="37"/>
      <c r="D259" s="37"/>
      <c r="E259" s="37"/>
      <c r="F259" s="37">
        <v>200</v>
      </c>
      <c r="G259" s="6"/>
      <c r="H259" s="7"/>
      <c r="I259" s="168"/>
      <c r="J259" s="168"/>
      <c r="K259" s="168"/>
      <c r="L259" s="168"/>
      <c r="M259" s="168"/>
    </row>
    <row r="260" spans="1:13" x14ac:dyDescent="0.25">
      <c r="A260" s="8" t="s">
        <v>72</v>
      </c>
      <c r="B260" s="2">
        <v>20</v>
      </c>
      <c r="C260" s="2">
        <f>B260*0.1</f>
        <v>2</v>
      </c>
      <c r="D260" s="2">
        <v>320</v>
      </c>
      <c r="E260" s="2">
        <f>D260*C260</f>
        <v>640</v>
      </c>
      <c r="F260" s="2">
        <v>20</v>
      </c>
      <c r="G260" s="2">
        <f>F260*0.1</f>
        <v>2</v>
      </c>
      <c r="H260" s="9">
        <f>G260*D260</f>
        <v>640</v>
      </c>
      <c r="I260" s="168"/>
      <c r="J260" s="168"/>
      <c r="K260" s="168"/>
      <c r="L260" s="168"/>
      <c r="M260" s="168"/>
    </row>
    <row r="261" spans="1:13" x14ac:dyDescent="0.25">
      <c r="A261" s="8" t="s">
        <v>2</v>
      </c>
      <c r="B261" s="2">
        <v>15</v>
      </c>
      <c r="C261" s="2">
        <f>B261*0.1</f>
        <v>1.5</v>
      </c>
      <c r="D261" s="2">
        <v>85.8</v>
      </c>
      <c r="E261" s="2">
        <f>D261*C261</f>
        <v>128.69999999999999</v>
      </c>
      <c r="F261" s="2">
        <v>15</v>
      </c>
      <c r="G261" s="2">
        <f>F261*0.1</f>
        <v>1.5</v>
      </c>
      <c r="H261" s="9">
        <f>G261*D261</f>
        <v>128.69999999999999</v>
      </c>
      <c r="I261" s="168"/>
      <c r="J261" s="168"/>
      <c r="K261" s="168"/>
      <c r="L261" s="168"/>
      <c r="M261" s="168"/>
    </row>
    <row r="262" spans="1:13" x14ac:dyDescent="0.25">
      <c r="A262" s="8"/>
      <c r="B262" s="2"/>
      <c r="C262" s="2"/>
      <c r="D262" s="2"/>
      <c r="E262" s="2">
        <f>SUM(E260:E261)</f>
        <v>768.7</v>
      </c>
      <c r="F262" s="2"/>
      <c r="G262" s="2"/>
      <c r="H262" s="9">
        <f>SUM(H260:H261)</f>
        <v>768.7</v>
      </c>
      <c r="I262" s="168"/>
      <c r="J262" s="168"/>
      <c r="K262" s="168"/>
      <c r="L262" s="168"/>
      <c r="M262" s="168"/>
    </row>
    <row r="263" spans="1:13" ht="15.75" thickBot="1" x14ac:dyDescent="0.3">
      <c r="A263" s="12"/>
      <c r="B263" s="13"/>
      <c r="C263" s="13"/>
      <c r="D263" s="13"/>
      <c r="E263" s="32">
        <f>E262/100</f>
        <v>7.6870000000000003</v>
      </c>
      <c r="F263" s="32"/>
      <c r="G263" s="32"/>
      <c r="H263" s="33">
        <f>H262/100</f>
        <v>7.6870000000000003</v>
      </c>
      <c r="I263" s="168"/>
      <c r="J263" s="168"/>
      <c r="K263" s="168"/>
      <c r="L263" s="168"/>
      <c r="M263" s="168"/>
    </row>
    <row r="264" spans="1:13" x14ac:dyDescent="0.25">
      <c r="A264" s="28" t="s">
        <v>123</v>
      </c>
      <c r="B264" s="35">
        <v>50</v>
      </c>
      <c r="C264" s="29">
        <v>5</v>
      </c>
      <c r="D264" s="29">
        <v>103</v>
      </c>
      <c r="E264" s="35">
        <f>D264*C264/100</f>
        <v>5.15</v>
      </c>
      <c r="F264" s="35">
        <v>50</v>
      </c>
      <c r="G264" s="29">
        <v>5</v>
      </c>
      <c r="H264" s="36">
        <f>G264*D264/100</f>
        <v>5.15</v>
      </c>
      <c r="I264" s="168"/>
      <c r="J264" s="168"/>
      <c r="K264" s="168"/>
      <c r="L264" s="168"/>
      <c r="M264" s="168"/>
    </row>
    <row r="265" spans="1:13" ht="15.75" thickBot="1" x14ac:dyDescent="0.3">
      <c r="A265" s="23" t="s">
        <v>56</v>
      </c>
      <c r="B265" s="4"/>
      <c r="C265" s="4"/>
      <c r="D265" s="4">
        <v>117</v>
      </c>
      <c r="E265" s="22">
        <f>C265*D265/100</f>
        <v>0</v>
      </c>
      <c r="F265" s="22">
        <v>20</v>
      </c>
      <c r="G265" s="4">
        <v>2</v>
      </c>
      <c r="H265" s="24">
        <f>G265*D265/100</f>
        <v>2.34</v>
      </c>
      <c r="I265" s="168"/>
      <c r="J265" s="168"/>
      <c r="K265" s="168"/>
      <c r="L265" s="168"/>
      <c r="M265" s="168"/>
    </row>
    <row r="266" spans="1:13" ht="15.75" thickBot="1" x14ac:dyDescent="0.3">
      <c r="A266" s="111" t="s">
        <v>50</v>
      </c>
      <c r="B266" s="65"/>
      <c r="C266" s="65"/>
      <c r="D266" s="65"/>
      <c r="E266" s="112">
        <f>E258+E263+E264</f>
        <v>35.607199999999999</v>
      </c>
      <c r="F266" s="113"/>
      <c r="G266" s="113"/>
      <c r="H266" s="114">
        <f>H258+H263+H264+H265</f>
        <v>37.947199999999995</v>
      </c>
      <c r="I266" s="168"/>
      <c r="J266" s="168"/>
      <c r="K266" s="168"/>
      <c r="L266" s="168"/>
      <c r="M266" s="168"/>
    </row>
    <row r="267" spans="1:13" ht="16.5" thickBot="1" x14ac:dyDescent="0.3">
      <c r="A267" s="377" t="s">
        <v>166</v>
      </c>
      <c r="B267" s="378"/>
      <c r="C267" s="378"/>
      <c r="D267" s="378"/>
      <c r="E267" s="378"/>
      <c r="F267" s="378"/>
      <c r="G267" s="378"/>
      <c r="H267" s="379"/>
      <c r="I267" s="168"/>
      <c r="J267" s="168"/>
      <c r="K267" s="168"/>
      <c r="L267" s="168"/>
      <c r="M267" s="168"/>
    </row>
    <row r="268" spans="1:13" x14ac:dyDescent="0.25">
      <c r="A268" s="362" t="s">
        <v>16</v>
      </c>
      <c r="B268" s="363" t="s">
        <v>86</v>
      </c>
      <c r="C268" s="363"/>
      <c r="D268" s="363"/>
      <c r="E268" s="363"/>
      <c r="F268" s="363" t="s">
        <v>85</v>
      </c>
      <c r="G268" s="363"/>
      <c r="H268" s="364"/>
      <c r="I268" s="168"/>
      <c r="J268" s="168"/>
      <c r="K268" s="168"/>
      <c r="L268" s="168"/>
      <c r="M268" s="168"/>
    </row>
    <row r="269" spans="1:13" ht="30.75" thickBot="1" x14ac:dyDescent="0.3">
      <c r="A269" s="359"/>
      <c r="B269" s="16" t="s">
        <v>73</v>
      </c>
      <c r="C269" s="44" t="s">
        <v>5</v>
      </c>
      <c r="D269" s="44" t="s">
        <v>6</v>
      </c>
      <c r="E269" s="44" t="s">
        <v>13</v>
      </c>
      <c r="F269" s="16" t="s">
        <v>73</v>
      </c>
      <c r="G269" s="44" t="s">
        <v>14</v>
      </c>
      <c r="H269" s="45" t="s">
        <v>13</v>
      </c>
      <c r="I269" s="168"/>
      <c r="J269" s="168"/>
      <c r="K269" s="168"/>
      <c r="L269" s="168"/>
      <c r="M269" s="168"/>
    </row>
    <row r="270" spans="1:13" x14ac:dyDescent="0.25">
      <c r="A270" s="47" t="s">
        <v>146</v>
      </c>
      <c r="B270" s="37">
        <v>250</v>
      </c>
      <c r="C270" s="37"/>
      <c r="D270" s="37"/>
      <c r="E270" s="37"/>
      <c r="F270" s="37">
        <v>250</v>
      </c>
      <c r="G270" s="6"/>
      <c r="H270" s="7"/>
      <c r="I270" s="168"/>
      <c r="J270" s="168"/>
      <c r="K270" s="168"/>
      <c r="L270" s="168"/>
      <c r="M270" s="168"/>
    </row>
    <row r="271" spans="1:13" x14ac:dyDescent="0.25">
      <c r="A271" s="8" t="s">
        <v>17</v>
      </c>
      <c r="B271" s="2">
        <v>23.1</v>
      </c>
      <c r="C271" s="2">
        <f>B271*100/1000</f>
        <v>2.31</v>
      </c>
      <c r="D271" s="2">
        <v>69</v>
      </c>
      <c r="E271" s="2">
        <f>D271*C271</f>
        <v>159.39000000000001</v>
      </c>
      <c r="F271" s="2">
        <v>23.1</v>
      </c>
      <c r="G271" s="2">
        <f>F271*0.1</f>
        <v>2.31</v>
      </c>
      <c r="H271" s="9">
        <f>G271*D271</f>
        <v>159.39000000000001</v>
      </c>
      <c r="I271" s="168"/>
      <c r="J271" s="168"/>
      <c r="K271" s="168"/>
      <c r="L271" s="168"/>
      <c r="M271" s="168"/>
    </row>
    <row r="272" spans="1:13" x14ac:dyDescent="0.25">
      <c r="A272" s="8" t="s">
        <v>18</v>
      </c>
      <c r="B272" s="2">
        <v>15</v>
      </c>
      <c r="C272" s="2">
        <f t="shared" ref="C272:C282" si="51">B272*100/1000</f>
        <v>1.5</v>
      </c>
      <c r="D272" s="2">
        <v>39</v>
      </c>
      <c r="E272" s="2">
        <f t="shared" ref="E272:E282" si="52">D272*C272</f>
        <v>58.5</v>
      </c>
      <c r="F272" s="2">
        <v>15</v>
      </c>
      <c r="G272" s="2">
        <f t="shared" ref="G272:G282" si="53">F272*0.1</f>
        <v>1.5</v>
      </c>
      <c r="H272" s="9">
        <f t="shared" ref="H272:H282" si="54">G272*D272</f>
        <v>58.5</v>
      </c>
      <c r="I272" s="168"/>
      <c r="J272" s="168"/>
      <c r="K272" s="168"/>
      <c r="L272" s="168"/>
      <c r="M272" s="168"/>
    </row>
    <row r="273" spans="1:13" x14ac:dyDescent="0.25">
      <c r="A273" s="8" t="s">
        <v>19</v>
      </c>
      <c r="B273" s="2">
        <v>15</v>
      </c>
      <c r="C273" s="2">
        <f t="shared" si="51"/>
        <v>1.5</v>
      </c>
      <c r="D273" s="2">
        <v>72</v>
      </c>
      <c r="E273" s="2">
        <f t="shared" si="52"/>
        <v>108</v>
      </c>
      <c r="F273" s="2">
        <v>15</v>
      </c>
      <c r="G273" s="2">
        <f t="shared" si="53"/>
        <v>1.5</v>
      </c>
      <c r="H273" s="9">
        <f t="shared" si="54"/>
        <v>108</v>
      </c>
      <c r="I273" s="168"/>
      <c r="J273" s="168"/>
      <c r="K273" s="168"/>
      <c r="L273" s="168"/>
      <c r="M273" s="168"/>
    </row>
    <row r="274" spans="1:13" x14ac:dyDescent="0.25">
      <c r="A274" s="8" t="s">
        <v>20</v>
      </c>
      <c r="B274" s="2">
        <v>54</v>
      </c>
      <c r="C274" s="2">
        <f t="shared" si="51"/>
        <v>5.4</v>
      </c>
      <c r="D274" s="2">
        <v>69</v>
      </c>
      <c r="E274" s="2">
        <f t="shared" si="52"/>
        <v>372.6</v>
      </c>
      <c r="F274" s="2">
        <v>54</v>
      </c>
      <c r="G274" s="2">
        <f t="shared" si="53"/>
        <v>5.4</v>
      </c>
      <c r="H274" s="9">
        <f t="shared" si="54"/>
        <v>372.6</v>
      </c>
      <c r="I274" s="168"/>
      <c r="J274" s="168"/>
      <c r="K274" s="168"/>
      <c r="L274" s="168"/>
      <c r="M274" s="168"/>
    </row>
    <row r="275" spans="1:13" x14ac:dyDescent="0.25">
      <c r="A275" s="8" t="s">
        <v>2</v>
      </c>
      <c r="B275" s="2">
        <v>2.2999999999999998</v>
      </c>
      <c r="C275" s="2">
        <f t="shared" si="51"/>
        <v>0.22999999999999998</v>
      </c>
      <c r="D275" s="2">
        <v>85.8</v>
      </c>
      <c r="E275" s="2">
        <f t="shared" si="52"/>
        <v>19.733999999999998</v>
      </c>
      <c r="F275" s="2">
        <v>2.2999999999999998</v>
      </c>
      <c r="G275" s="2">
        <f t="shared" si="53"/>
        <v>0.22999999999999998</v>
      </c>
      <c r="H275" s="9">
        <f t="shared" si="54"/>
        <v>19.733999999999998</v>
      </c>
      <c r="I275" s="168"/>
      <c r="J275" s="168"/>
      <c r="K275" s="168"/>
      <c r="L275" s="168"/>
      <c r="M275" s="168"/>
    </row>
    <row r="276" spans="1:13" x14ac:dyDescent="0.25">
      <c r="A276" s="8" t="s">
        <v>67</v>
      </c>
      <c r="B276" s="2">
        <v>4.5</v>
      </c>
      <c r="C276" s="2">
        <f t="shared" si="51"/>
        <v>0.45</v>
      </c>
      <c r="D276" s="2">
        <v>138</v>
      </c>
      <c r="E276" s="2">
        <f t="shared" si="52"/>
        <v>62.1</v>
      </c>
      <c r="F276" s="2">
        <v>4.5</v>
      </c>
      <c r="G276" s="2">
        <f t="shared" si="53"/>
        <v>0.45</v>
      </c>
      <c r="H276" s="9">
        <f t="shared" si="54"/>
        <v>62.1</v>
      </c>
      <c r="I276" s="168"/>
      <c r="J276" s="168"/>
      <c r="K276" s="168"/>
      <c r="L276" s="168"/>
      <c r="M276" s="168"/>
    </row>
    <row r="277" spans="1:13" x14ac:dyDescent="0.25">
      <c r="A277" s="8" t="s">
        <v>1</v>
      </c>
      <c r="B277" s="2">
        <v>3</v>
      </c>
      <c r="C277" s="2">
        <f t="shared" si="51"/>
        <v>0.3</v>
      </c>
      <c r="D277" s="2">
        <v>27</v>
      </c>
      <c r="E277" s="2">
        <f t="shared" si="52"/>
        <v>8.1</v>
      </c>
      <c r="F277" s="2">
        <v>3</v>
      </c>
      <c r="G277" s="2">
        <f t="shared" si="53"/>
        <v>0.30000000000000004</v>
      </c>
      <c r="H277" s="9">
        <f t="shared" si="54"/>
        <v>8.1000000000000014</v>
      </c>
      <c r="I277" s="168"/>
      <c r="J277" s="168"/>
      <c r="K277" s="168"/>
      <c r="L277" s="168"/>
      <c r="M277" s="168"/>
    </row>
    <row r="278" spans="1:13" x14ac:dyDescent="0.25">
      <c r="A278" s="8" t="s">
        <v>22</v>
      </c>
      <c r="B278" s="2">
        <v>10</v>
      </c>
      <c r="C278" s="2">
        <f t="shared" si="51"/>
        <v>1</v>
      </c>
      <c r="D278" s="2">
        <v>197</v>
      </c>
      <c r="E278" s="2">
        <f t="shared" si="52"/>
        <v>197</v>
      </c>
      <c r="F278" s="2">
        <v>10</v>
      </c>
      <c r="G278" s="2">
        <f t="shared" si="53"/>
        <v>1</v>
      </c>
      <c r="H278" s="9">
        <f t="shared" si="54"/>
        <v>197</v>
      </c>
      <c r="I278" s="168"/>
      <c r="J278" s="168"/>
      <c r="K278" s="168"/>
      <c r="L278" s="168"/>
      <c r="M278" s="168"/>
    </row>
    <row r="279" spans="1:13" x14ac:dyDescent="0.25">
      <c r="A279" s="8" t="s">
        <v>24</v>
      </c>
      <c r="B279" s="2">
        <v>40</v>
      </c>
      <c r="C279" s="2">
        <v>4</v>
      </c>
      <c r="D279" s="2">
        <v>729</v>
      </c>
      <c r="E279" s="2">
        <f t="shared" si="52"/>
        <v>2916</v>
      </c>
      <c r="F279" s="2">
        <v>40</v>
      </c>
      <c r="G279" s="2">
        <v>4</v>
      </c>
      <c r="H279" s="9">
        <f t="shared" si="54"/>
        <v>2916</v>
      </c>
      <c r="I279" s="168"/>
      <c r="J279" s="168"/>
      <c r="K279" s="168"/>
      <c r="L279" s="168"/>
      <c r="M279" s="168"/>
    </row>
    <row r="280" spans="1:13" x14ac:dyDescent="0.25">
      <c r="A280" s="8" t="s">
        <v>25</v>
      </c>
      <c r="B280" s="2">
        <v>12.5</v>
      </c>
      <c r="C280" s="2">
        <f t="shared" si="51"/>
        <v>1.25</v>
      </c>
      <c r="D280" s="2">
        <v>49</v>
      </c>
      <c r="E280" s="2">
        <f t="shared" si="52"/>
        <v>61.25</v>
      </c>
      <c r="F280" s="2">
        <v>12.5</v>
      </c>
      <c r="G280" s="2">
        <f t="shared" si="53"/>
        <v>1.25</v>
      </c>
      <c r="H280" s="9">
        <f t="shared" si="54"/>
        <v>61.25</v>
      </c>
      <c r="I280" s="168"/>
      <c r="J280" s="168"/>
      <c r="K280" s="168"/>
      <c r="L280" s="168"/>
      <c r="M280" s="168"/>
    </row>
    <row r="281" spans="1:13" x14ac:dyDescent="0.25">
      <c r="A281" s="8" t="s">
        <v>147</v>
      </c>
      <c r="B281" s="2">
        <v>10</v>
      </c>
      <c r="C281" s="2">
        <f t="shared" si="51"/>
        <v>1</v>
      </c>
      <c r="D281" s="2">
        <v>240</v>
      </c>
      <c r="E281" s="2">
        <f t="shared" si="52"/>
        <v>240</v>
      </c>
      <c r="F281" s="2">
        <v>10</v>
      </c>
      <c r="G281" s="2">
        <f t="shared" si="53"/>
        <v>1</v>
      </c>
      <c r="H281" s="9">
        <f t="shared" si="54"/>
        <v>240</v>
      </c>
      <c r="I281" s="168"/>
      <c r="J281" s="168"/>
      <c r="K281" s="168"/>
      <c r="L281" s="168"/>
      <c r="M281" s="168"/>
    </row>
    <row r="282" spans="1:13" x14ac:dyDescent="0.25">
      <c r="A282" s="8" t="s">
        <v>148</v>
      </c>
      <c r="B282" s="2">
        <v>6.5</v>
      </c>
      <c r="C282" s="2">
        <f t="shared" si="51"/>
        <v>0.65</v>
      </c>
      <c r="D282" s="2">
        <v>132</v>
      </c>
      <c r="E282" s="2">
        <f t="shared" si="52"/>
        <v>85.8</v>
      </c>
      <c r="F282" s="2">
        <v>6.5</v>
      </c>
      <c r="G282" s="2">
        <f t="shared" si="53"/>
        <v>0.65</v>
      </c>
      <c r="H282" s="9">
        <f t="shared" si="54"/>
        <v>85.8</v>
      </c>
      <c r="I282" s="168"/>
      <c r="J282" s="168"/>
      <c r="K282" s="168"/>
      <c r="L282" s="168"/>
      <c r="M282" s="168"/>
    </row>
    <row r="283" spans="1:13" ht="15.75" thickBot="1" x14ac:dyDescent="0.3">
      <c r="A283" s="14"/>
      <c r="B283" s="4"/>
      <c r="C283" s="4"/>
      <c r="D283" s="4"/>
      <c r="E283" s="4">
        <f>SUM(E271:E282)</f>
        <v>4288.4740000000002</v>
      </c>
      <c r="F283" s="4"/>
      <c r="G283" s="4"/>
      <c r="H283" s="15">
        <f>SUM(H271:H282)</f>
        <v>4288.4740000000002</v>
      </c>
      <c r="I283" s="168"/>
      <c r="J283" s="168"/>
      <c r="K283" s="168"/>
      <c r="L283" s="168"/>
      <c r="M283" s="168"/>
    </row>
    <row r="284" spans="1:13" ht="15.75" thickBot="1" x14ac:dyDescent="0.3">
      <c r="A284" s="96"/>
      <c r="B284" s="49"/>
      <c r="C284" s="49"/>
      <c r="D284" s="49"/>
      <c r="E284" s="50">
        <v>30.37</v>
      </c>
      <c r="F284" s="50"/>
      <c r="G284" s="50"/>
      <c r="H284" s="52">
        <v>30.37</v>
      </c>
      <c r="I284" s="168"/>
      <c r="J284" s="168"/>
      <c r="K284" s="168"/>
      <c r="L284" s="168"/>
      <c r="M284" s="168"/>
    </row>
    <row r="285" spans="1:13" x14ac:dyDescent="0.25">
      <c r="A285" s="28" t="s">
        <v>155</v>
      </c>
      <c r="B285" s="35">
        <v>200</v>
      </c>
      <c r="C285" s="35"/>
      <c r="D285" s="35"/>
      <c r="E285" s="35"/>
      <c r="F285" s="35">
        <v>200</v>
      </c>
      <c r="G285" s="29"/>
      <c r="H285" s="61"/>
      <c r="I285" s="168"/>
      <c r="J285" s="168"/>
      <c r="K285" s="168"/>
      <c r="L285" s="168"/>
      <c r="M285" s="168"/>
    </row>
    <row r="286" spans="1:13" x14ac:dyDescent="0.25">
      <c r="A286" s="8" t="s">
        <v>134</v>
      </c>
      <c r="B286" s="2">
        <v>1</v>
      </c>
      <c r="C286" s="2">
        <f>B286*0.1</f>
        <v>0.1</v>
      </c>
      <c r="D286" s="2">
        <v>650</v>
      </c>
      <c r="E286" s="2">
        <f>D286*C286</f>
        <v>65</v>
      </c>
      <c r="F286" s="2">
        <f>B286</f>
        <v>1</v>
      </c>
      <c r="G286" s="2">
        <f>F286*0.1</f>
        <v>0.1</v>
      </c>
      <c r="H286" s="9">
        <f>G286*D286</f>
        <v>65</v>
      </c>
      <c r="I286" s="168"/>
      <c r="J286" s="168"/>
      <c r="K286" s="168"/>
      <c r="L286" s="168"/>
      <c r="M286" s="168"/>
    </row>
    <row r="287" spans="1:13" x14ac:dyDescent="0.25">
      <c r="A287" s="8" t="s">
        <v>28</v>
      </c>
      <c r="B287" s="2">
        <v>7</v>
      </c>
      <c r="C287" s="2">
        <f t="shared" ref="C287:C288" si="55">B287*0.1</f>
        <v>0.70000000000000007</v>
      </c>
      <c r="D287" s="2">
        <v>179</v>
      </c>
      <c r="E287" s="2">
        <f t="shared" ref="E287:E288" si="56">D287*C287</f>
        <v>125.30000000000001</v>
      </c>
      <c r="F287" s="2">
        <f t="shared" ref="F287:F288" si="57">B287</f>
        <v>7</v>
      </c>
      <c r="G287" s="2">
        <f t="shared" ref="G287:G288" si="58">F287*0.1</f>
        <v>0.70000000000000007</v>
      </c>
      <c r="H287" s="9">
        <f t="shared" ref="H287:H288" si="59">G287*D287</f>
        <v>125.30000000000001</v>
      </c>
      <c r="I287" s="168"/>
      <c r="J287" s="168"/>
      <c r="K287" s="168"/>
      <c r="L287" s="168"/>
      <c r="M287" s="168"/>
    </row>
    <row r="288" spans="1:13" x14ac:dyDescent="0.25">
      <c r="A288" s="8" t="s">
        <v>2</v>
      </c>
      <c r="B288" s="2">
        <v>11</v>
      </c>
      <c r="C288" s="2">
        <f t="shared" si="55"/>
        <v>1.1000000000000001</v>
      </c>
      <c r="D288" s="2">
        <v>85.8</v>
      </c>
      <c r="E288" s="2">
        <f t="shared" si="56"/>
        <v>94.38000000000001</v>
      </c>
      <c r="F288" s="2">
        <f t="shared" si="57"/>
        <v>11</v>
      </c>
      <c r="G288" s="2">
        <f t="shared" si="58"/>
        <v>1.1000000000000001</v>
      </c>
      <c r="H288" s="9">
        <f t="shared" si="59"/>
        <v>94.38000000000001</v>
      </c>
      <c r="I288" s="168"/>
      <c r="J288" s="168"/>
      <c r="K288" s="168"/>
      <c r="L288" s="168"/>
      <c r="M288" s="168"/>
    </row>
    <row r="289" spans="1:13" ht="15.75" thickBot="1" x14ac:dyDescent="0.3">
      <c r="A289" s="4"/>
      <c r="B289" s="4"/>
      <c r="C289" s="4"/>
      <c r="D289" s="22"/>
      <c r="E289" s="79">
        <f>E286+E287+E288</f>
        <v>284.68</v>
      </c>
      <c r="F289" s="79"/>
      <c r="G289" s="79"/>
      <c r="H289" s="79">
        <f>SUM(H286:H288)</f>
        <v>284.68</v>
      </c>
      <c r="I289" s="168"/>
      <c r="J289" s="168"/>
      <c r="K289" s="168"/>
      <c r="L289" s="168"/>
      <c r="M289" s="168"/>
    </row>
    <row r="290" spans="1:13" ht="15.75" thickBot="1" x14ac:dyDescent="0.3">
      <c r="A290" s="51"/>
      <c r="B290" s="50"/>
      <c r="C290" s="50"/>
      <c r="D290" s="50"/>
      <c r="E290" s="50">
        <f>E289/100</f>
        <v>2.8468</v>
      </c>
      <c r="F290" s="50"/>
      <c r="G290" s="50"/>
      <c r="H290" s="52">
        <f>H289/100</f>
        <v>2.8468</v>
      </c>
      <c r="I290" s="168"/>
      <c r="J290" s="168"/>
      <c r="K290" s="168"/>
      <c r="L290" s="168"/>
      <c r="M290" s="168"/>
    </row>
    <row r="291" spans="1:13" ht="15.75" thickBot="1" x14ac:dyDescent="0.3">
      <c r="A291" s="5" t="s">
        <v>55</v>
      </c>
      <c r="B291" s="37">
        <v>50</v>
      </c>
      <c r="C291" s="6">
        <v>5</v>
      </c>
      <c r="D291" s="6">
        <v>62</v>
      </c>
      <c r="E291" s="37">
        <f>D291*C291/100</f>
        <v>3.1</v>
      </c>
      <c r="F291" s="37">
        <v>50</v>
      </c>
      <c r="G291" s="6">
        <v>5</v>
      </c>
      <c r="H291" s="38">
        <f>G291*D291/100</f>
        <v>3.1</v>
      </c>
      <c r="I291" s="168"/>
      <c r="J291" s="168"/>
      <c r="K291" s="168"/>
      <c r="L291" s="168"/>
      <c r="M291" s="168"/>
    </row>
    <row r="292" spans="1:13" ht="15.75" thickBot="1" x14ac:dyDescent="0.3">
      <c r="A292" s="23" t="s">
        <v>56</v>
      </c>
      <c r="B292" s="4">
        <v>20</v>
      </c>
      <c r="C292" s="4">
        <v>2</v>
      </c>
      <c r="D292" s="4">
        <v>117</v>
      </c>
      <c r="E292" s="84">
        <f>D292*C292/100</f>
        <v>2.34</v>
      </c>
      <c r="F292" s="22">
        <v>20</v>
      </c>
      <c r="G292" s="4">
        <v>2</v>
      </c>
      <c r="H292" s="24">
        <f>G292*D292/100</f>
        <v>2.34</v>
      </c>
      <c r="I292" s="168"/>
      <c r="J292" s="168"/>
      <c r="K292" s="168"/>
      <c r="L292" s="168"/>
      <c r="M292" s="168"/>
    </row>
    <row r="293" spans="1:13" ht="15.75" thickBot="1" x14ac:dyDescent="0.3">
      <c r="A293" s="111" t="s">
        <v>50</v>
      </c>
      <c r="B293" s="65"/>
      <c r="C293" s="65"/>
      <c r="D293" s="65"/>
      <c r="E293" s="112">
        <f>E284+E290+E291+E292</f>
        <v>38.656800000000004</v>
      </c>
      <c r="F293" s="113"/>
      <c r="G293" s="113"/>
      <c r="H293" s="114">
        <f>H284+H290+H291+H292</f>
        <v>38.656800000000004</v>
      </c>
      <c r="I293" s="168"/>
      <c r="J293" s="168"/>
      <c r="K293" s="168"/>
      <c r="L293" s="168"/>
      <c r="M293" s="168"/>
    </row>
    <row r="294" spans="1:13" ht="15.75" x14ac:dyDescent="0.25">
      <c r="A294" s="370" t="s">
        <v>167</v>
      </c>
      <c r="B294" s="371"/>
      <c r="C294" s="371"/>
      <c r="D294" s="371"/>
      <c r="E294" s="371"/>
      <c r="F294" s="371"/>
      <c r="G294" s="371"/>
      <c r="H294" s="372"/>
      <c r="I294" s="168"/>
      <c r="J294" s="168"/>
      <c r="K294" s="168"/>
      <c r="L294" s="168"/>
    </row>
    <row r="295" spans="1:13" x14ac:dyDescent="0.25">
      <c r="A295" s="358" t="s">
        <v>16</v>
      </c>
      <c r="B295" s="360" t="s">
        <v>86</v>
      </c>
      <c r="C295" s="360"/>
      <c r="D295" s="360"/>
      <c r="E295" s="360"/>
      <c r="F295" s="360" t="s">
        <v>85</v>
      </c>
      <c r="G295" s="360"/>
      <c r="H295" s="361"/>
    </row>
    <row r="296" spans="1:13" ht="30.75" thickBot="1" x14ac:dyDescent="0.3">
      <c r="A296" s="359"/>
      <c r="B296" s="16" t="s">
        <v>73</v>
      </c>
      <c r="C296" s="44" t="s">
        <v>5</v>
      </c>
      <c r="D296" s="44" t="s">
        <v>6</v>
      </c>
      <c r="E296" s="44" t="s">
        <v>13</v>
      </c>
      <c r="F296" s="16" t="s">
        <v>73</v>
      </c>
      <c r="G296" s="44" t="s">
        <v>14</v>
      </c>
      <c r="H296" s="45" t="s">
        <v>13</v>
      </c>
    </row>
    <row r="297" spans="1:13" ht="29.25" x14ac:dyDescent="0.25">
      <c r="A297" s="46" t="s">
        <v>89</v>
      </c>
      <c r="B297" s="37">
        <v>250</v>
      </c>
      <c r="C297" s="37"/>
      <c r="D297" s="37"/>
      <c r="E297" s="37"/>
      <c r="F297" s="37">
        <v>250</v>
      </c>
      <c r="G297" s="6"/>
      <c r="H297" s="7"/>
      <c r="I297" s="168"/>
      <c r="J297" s="168"/>
      <c r="K297" s="168"/>
      <c r="L297" s="168"/>
    </row>
    <row r="298" spans="1:13" x14ac:dyDescent="0.25">
      <c r="A298" s="8" t="s">
        <v>17</v>
      </c>
      <c r="B298" s="2">
        <v>70.400000000000006</v>
      </c>
      <c r="C298" s="2">
        <f>B298*0.1</f>
        <v>7.0400000000000009</v>
      </c>
      <c r="D298" s="2">
        <v>69</v>
      </c>
      <c r="E298" s="2">
        <f>D298*C298</f>
        <v>485.76000000000005</v>
      </c>
      <c r="F298" s="2">
        <f>B298</f>
        <v>70.400000000000006</v>
      </c>
      <c r="G298" s="2">
        <f t="shared" ref="G298:G304" si="60">C298</f>
        <v>7.0400000000000009</v>
      </c>
      <c r="H298" s="9">
        <f>G298*D298</f>
        <v>485.76000000000005</v>
      </c>
      <c r="I298" s="168"/>
      <c r="J298" s="168"/>
      <c r="K298" s="168"/>
      <c r="L298" s="168"/>
    </row>
    <row r="299" spans="1:13" x14ac:dyDescent="0.25">
      <c r="A299" s="8" t="s">
        <v>18</v>
      </c>
      <c r="B299" s="2">
        <v>60</v>
      </c>
      <c r="C299" s="2">
        <f t="shared" ref="C299:C305" si="61">B299*0.1</f>
        <v>6</v>
      </c>
      <c r="D299" s="2">
        <v>39</v>
      </c>
      <c r="E299" s="2">
        <f t="shared" ref="E299:E305" si="62">D299*C299</f>
        <v>234</v>
      </c>
      <c r="F299" s="2">
        <f t="shared" ref="F299:F305" si="63">B299</f>
        <v>60</v>
      </c>
      <c r="G299" s="2">
        <f t="shared" si="60"/>
        <v>6</v>
      </c>
      <c r="H299" s="9">
        <f t="shared" ref="H299:H305" si="64">G299*D299</f>
        <v>234</v>
      </c>
      <c r="I299" s="168"/>
      <c r="J299" s="168"/>
      <c r="K299" s="168"/>
      <c r="L299" s="168"/>
    </row>
    <row r="300" spans="1:13" x14ac:dyDescent="0.25">
      <c r="A300" s="8" t="s">
        <v>19</v>
      </c>
      <c r="B300" s="2">
        <v>15</v>
      </c>
      <c r="C300" s="2">
        <f t="shared" si="61"/>
        <v>1.5</v>
      </c>
      <c r="D300" s="2">
        <v>72</v>
      </c>
      <c r="E300" s="2">
        <f t="shared" si="62"/>
        <v>108</v>
      </c>
      <c r="F300" s="2">
        <f t="shared" si="63"/>
        <v>15</v>
      </c>
      <c r="G300" s="2">
        <f t="shared" si="60"/>
        <v>1.5</v>
      </c>
      <c r="H300" s="9">
        <f t="shared" si="64"/>
        <v>108</v>
      </c>
      <c r="I300" s="168"/>
      <c r="J300" s="168"/>
      <c r="K300" s="168"/>
      <c r="L300" s="168"/>
    </row>
    <row r="301" spans="1:13" x14ac:dyDescent="0.25">
      <c r="A301" s="8" t="s">
        <v>25</v>
      </c>
      <c r="B301" s="2">
        <v>13.5</v>
      </c>
      <c r="C301" s="2">
        <f t="shared" si="61"/>
        <v>1.35</v>
      </c>
      <c r="D301" s="2">
        <v>49</v>
      </c>
      <c r="E301" s="2">
        <f t="shared" si="62"/>
        <v>66.150000000000006</v>
      </c>
      <c r="F301" s="2">
        <f t="shared" si="63"/>
        <v>13.5</v>
      </c>
      <c r="G301" s="2">
        <f t="shared" si="60"/>
        <v>1.35</v>
      </c>
      <c r="H301" s="9">
        <f t="shared" si="64"/>
        <v>66.150000000000006</v>
      </c>
      <c r="I301" s="168"/>
      <c r="J301" s="168"/>
      <c r="K301" s="168"/>
      <c r="L301" s="168"/>
    </row>
    <row r="302" spans="1:13" x14ac:dyDescent="0.25">
      <c r="A302" s="8" t="s">
        <v>22</v>
      </c>
      <c r="B302" s="2">
        <v>10</v>
      </c>
      <c r="C302" s="2">
        <f t="shared" si="61"/>
        <v>1</v>
      </c>
      <c r="D302" s="2">
        <v>197</v>
      </c>
      <c r="E302" s="2">
        <f t="shared" si="62"/>
        <v>197</v>
      </c>
      <c r="F302" s="2">
        <f t="shared" si="63"/>
        <v>10</v>
      </c>
      <c r="G302" s="2">
        <f t="shared" si="60"/>
        <v>1</v>
      </c>
      <c r="H302" s="9">
        <f t="shared" si="64"/>
        <v>197</v>
      </c>
      <c r="I302" s="168"/>
      <c r="J302" s="168"/>
      <c r="K302" s="168"/>
      <c r="L302" s="168"/>
    </row>
    <row r="303" spans="1:13" x14ac:dyDescent="0.25">
      <c r="A303" s="8" t="s">
        <v>1</v>
      </c>
      <c r="B303" s="2">
        <v>2</v>
      </c>
      <c r="C303" s="2">
        <f t="shared" si="61"/>
        <v>0.2</v>
      </c>
      <c r="D303" s="2">
        <v>27</v>
      </c>
      <c r="E303" s="2">
        <f t="shared" si="62"/>
        <v>5.4</v>
      </c>
      <c r="F303" s="2">
        <f t="shared" si="63"/>
        <v>2</v>
      </c>
      <c r="G303" s="2">
        <f t="shared" si="60"/>
        <v>0.2</v>
      </c>
      <c r="H303" s="9">
        <f t="shared" si="64"/>
        <v>5.4</v>
      </c>
      <c r="I303" s="168"/>
      <c r="J303" s="168"/>
      <c r="K303" s="168"/>
      <c r="L303" s="168"/>
    </row>
    <row r="304" spans="1:13" x14ac:dyDescent="0.25">
      <c r="A304" s="8" t="s">
        <v>24</v>
      </c>
      <c r="B304" s="2">
        <v>40</v>
      </c>
      <c r="C304" s="2">
        <f t="shared" si="61"/>
        <v>4</v>
      </c>
      <c r="D304" s="2">
        <v>729</v>
      </c>
      <c r="E304" s="2">
        <f t="shared" si="62"/>
        <v>2916</v>
      </c>
      <c r="F304" s="2">
        <f t="shared" si="63"/>
        <v>40</v>
      </c>
      <c r="G304" s="2">
        <f t="shared" si="60"/>
        <v>4</v>
      </c>
      <c r="H304" s="9">
        <f t="shared" si="64"/>
        <v>2916</v>
      </c>
      <c r="I304" s="168"/>
      <c r="J304" s="168"/>
      <c r="K304" s="168"/>
      <c r="L304" s="168"/>
    </row>
    <row r="305" spans="1:12" x14ac:dyDescent="0.25">
      <c r="A305" s="8" t="s">
        <v>67</v>
      </c>
      <c r="B305" s="2">
        <v>4.5</v>
      </c>
      <c r="C305" s="2">
        <f t="shared" si="61"/>
        <v>0.45</v>
      </c>
      <c r="D305" s="2">
        <v>138</v>
      </c>
      <c r="E305" s="2">
        <f t="shared" si="62"/>
        <v>62.1</v>
      </c>
      <c r="F305" s="2">
        <f t="shared" si="63"/>
        <v>4.5</v>
      </c>
      <c r="G305" s="2">
        <f>C305</f>
        <v>0.45</v>
      </c>
      <c r="H305" s="9">
        <f t="shared" si="64"/>
        <v>62.1</v>
      </c>
      <c r="I305" s="168"/>
      <c r="J305" s="168"/>
      <c r="K305" s="168"/>
      <c r="L305" s="168"/>
    </row>
    <row r="306" spans="1:12" ht="15.75" thickBot="1" x14ac:dyDescent="0.3">
      <c r="A306" s="14"/>
      <c r="B306" s="4"/>
      <c r="C306" s="4"/>
      <c r="D306" s="4"/>
      <c r="E306" s="4">
        <f>SUM(E298:E305)</f>
        <v>4074.41</v>
      </c>
      <c r="F306" s="4"/>
      <c r="G306" s="4"/>
      <c r="H306" s="15">
        <f>SUM(H298:H305)</f>
        <v>4074.41</v>
      </c>
      <c r="I306" s="168"/>
      <c r="J306" s="168"/>
      <c r="K306" s="168"/>
      <c r="L306" s="168"/>
    </row>
    <row r="307" spans="1:12" ht="15.75" thickBot="1" x14ac:dyDescent="0.3">
      <c r="A307" s="51"/>
      <c r="B307" s="50"/>
      <c r="C307" s="50"/>
      <c r="D307" s="50"/>
      <c r="E307" s="97">
        <f>E306/100</f>
        <v>40.744099999999996</v>
      </c>
      <c r="F307" s="50"/>
      <c r="G307" s="50"/>
      <c r="H307" s="52">
        <f>H306/100</f>
        <v>40.744099999999996</v>
      </c>
      <c r="I307" s="168"/>
      <c r="J307" s="168"/>
      <c r="K307" s="168"/>
      <c r="L307" s="168"/>
    </row>
    <row r="308" spans="1:12" ht="15.75" thickBot="1" x14ac:dyDescent="0.3">
      <c r="A308" s="92" t="s">
        <v>123</v>
      </c>
      <c r="B308" s="84">
        <v>50</v>
      </c>
      <c r="C308" s="83">
        <v>5</v>
      </c>
      <c r="D308" s="83">
        <v>103</v>
      </c>
      <c r="E308" s="84">
        <f>D308*C308/100</f>
        <v>5.15</v>
      </c>
      <c r="F308" s="84">
        <v>50</v>
      </c>
      <c r="G308" s="83">
        <v>5</v>
      </c>
      <c r="H308" s="93">
        <f>G308*D308/100</f>
        <v>5.15</v>
      </c>
    </row>
    <row r="309" spans="1:12" ht="15.75" thickBot="1" x14ac:dyDescent="0.3">
      <c r="A309" s="51" t="s">
        <v>56</v>
      </c>
      <c r="B309" s="49">
        <v>20</v>
      </c>
      <c r="C309" s="49">
        <v>2</v>
      </c>
      <c r="D309" s="49">
        <v>117</v>
      </c>
      <c r="E309" s="50">
        <f>D309*C309/100</f>
        <v>2.34</v>
      </c>
      <c r="F309" s="50">
        <v>30</v>
      </c>
      <c r="G309" s="49">
        <f>F309*0.1</f>
        <v>3</v>
      </c>
      <c r="H309" s="196">
        <f>G309*D309/100</f>
        <v>3.51</v>
      </c>
    </row>
    <row r="310" spans="1:12" x14ac:dyDescent="0.25">
      <c r="A310" s="47" t="s">
        <v>119</v>
      </c>
      <c r="B310" s="37">
        <v>200</v>
      </c>
      <c r="C310" s="37"/>
      <c r="D310" s="37"/>
      <c r="E310" s="37"/>
      <c r="F310" s="37">
        <v>200</v>
      </c>
      <c r="G310" s="6"/>
      <c r="H310" s="7"/>
    </row>
    <row r="311" spans="1:12" x14ac:dyDescent="0.25">
      <c r="A311" s="8" t="s">
        <v>140</v>
      </c>
      <c r="B311" s="2">
        <v>20</v>
      </c>
      <c r="C311" s="2">
        <v>2</v>
      </c>
      <c r="D311" s="2">
        <v>195</v>
      </c>
      <c r="E311" s="2">
        <f>D311*C311</f>
        <v>390</v>
      </c>
      <c r="F311" s="2">
        <v>20</v>
      </c>
      <c r="G311" s="2">
        <v>2</v>
      </c>
      <c r="H311" s="9">
        <f>G311*D311</f>
        <v>390</v>
      </c>
    </row>
    <row r="312" spans="1:12" x14ac:dyDescent="0.25">
      <c r="A312" s="8" t="s">
        <v>2</v>
      </c>
      <c r="B312" s="2">
        <v>15</v>
      </c>
      <c r="C312" s="2">
        <f>B312*0.1</f>
        <v>1.5</v>
      </c>
      <c r="D312" s="2">
        <v>85.8</v>
      </c>
      <c r="E312" s="2">
        <f>D312*C312</f>
        <v>128.69999999999999</v>
      </c>
      <c r="F312" s="2">
        <v>15</v>
      </c>
      <c r="G312" s="2">
        <f>F312*0.1</f>
        <v>1.5</v>
      </c>
      <c r="H312" s="9">
        <f>G312*D312</f>
        <v>128.69999999999999</v>
      </c>
    </row>
    <row r="313" spans="1:12" ht="15.75" thickBot="1" x14ac:dyDescent="0.3">
      <c r="A313" s="12"/>
      <c r="B313" s="13"/>
      <c r="C313" s="13"/>
      <c r="D313" s="13"/>
      <c r="E313" s="32">
        <f>SUM(E311:E312)</f>
        <v>518.70000000000005</v>
      </c>
      <c r="F313" s="13"/>
      <c r="G313" s="13"/>
      <c r="H313" s="33">
        <f>SUM(H311:H312)</f>
        <v>518.70000000000005</v>
      </c>
    </row>
    <row r="314" spans="1:12" ht="15.75" thickBot="1" x14ac:dyDescent="0.3">
      <c r="A314" s="115"/>
      <c r="B314" s="74"/>
      <c r="C314" s="74"/>
      <c r="D314" s="74"/>
      <c r="E314" s="75">
        <f>E313/100</f>
        <v>5.1870000000000003</v>
      </c>
      <c r="F314" s="74"/>
      <c r="G314" s="74"/>
      <c r="H314" s="116">
        <f>H313/100</f>
        <v>5.1870000000000003</v>
      </c>
    </row>
    <row r="315" spans="1:12" ht="15.75" thickBot="1" x14ac:dyDescent="0.3">
      <c r="A315" s="111" t="s">
        <v>50</v>
      </c>
      <c r="B315" s="65"/>
      <c r="C315" s="65"/>
      <c r="D315" s="65"/>
      <c r="E315" s="193">
        <f>E307+E308+E309+E314</f>
        <v>53.421099999999996</v>
      </c>
      <c r="F315" s="194"/>
      <c r="G315" s="194"/>
      <c r="H315" s="195">
        <f>H307+H308+H309+H314</f>
        <v>54.59109999999999</v>
      </c>
    </row>
    <row r="316" spans="1:12" ht="15.75" x14ac:dyDescent="0.25">
      <c r="A316" s="17"/>
      <c r="B316" s="357" t="s">
        <v>174</v>
      </c>
      <c r="C316" s="357"/>
      <c r="D316" s="357"/>
      <c r="E316" s="357"/>
      <c r="F316" s="357"/>
      <c r="G316" s="18"/>
      <c r="H316" s="19"/>
    </row>
    <row r="317" spans="1:12" x14ac:dyDescent="0.25">
      <c r="A317" s="358" t="s">
        <v>16</v>
      </c>
      <c r="B317" s="360" t="s">
        <v>86</v>
      </c>
      <c r="C317" s="360"/>
      <c r="D317" s="360"/>
      <c r="E317" s="360"/>
      <c r="F317" s="360" t="s">
        <v>85</v>
      </c>
      <c r="G317" s="360"/>
      <c r="H317" s="361"/>
      <c r="I317" s="168"/>
      <c r="J317" s="168"/>
      <c r="K317" s="168"/>
      <c r="L317" s="168"/>
    </row>
    <row r="318" spans="1:12" ht="30.75" thickBot="1" x14ac:dyDescent="0.3">
      <c r="A318" s="359"/>
      <c r="B318" s="44" t="s">
        <v>73</v>
      </c>
      <c r="C318" s="44" t="s">
        <v>5</v>
      </c>
      <c r="D318" s="44" t="s">
        <v>6</v>
      </c>
      <c r="E318" s="44" t="s">
        <v>13</v>
      </c>
      <c r="F318" s="44" t="s">
        <v>73</v>
      </c>
      <c r="G318" s="44" t="s">
        <v>14</v>
      </c>
      <c r="H318" s="45" t="s">
        <v>13</v>
      </c>
      <c r="I318" s="168"/>
      <c r="J318" s="168"/>
      <c r="K318" s="168"/>
      <c r="L318" s="168"/>
    </row>
    <row r="319" spans="1:12" ht="43.5" x14ac:dyDescent="0.25">
      <c r="A319" s="47" t="s">
        <v>88</v>
      </c>
      <c r="B319" s="37">
        <v>250</v>
      </c>
      <c r="C319" s="37"/>
      <c r="D319" s="37"/>
      <c r="E319" s="37"/>
      <c r="F319" s="37">
        <v>250</v>
      </c>
      <c r="G319" s="6"/>
      <c r="H319" s="7"/>
      <c r="I319" s="168"/>
      <c r="J319" s="168"/>
      <c r="K319" s="168"/>
      <c r="L319" s="168"/>
    </row>
    <row r="320" spans="1:12" x14ac:dyDescent="0.25">
      <c r="A320" s="8" t="s">
        <v>18</v>
      </c>
      <c r="B320" s="2">
        <v>150</v>
      </c>
      <c r="C320" s="2">
        <f>B320*0.1</f>
        <v>15</v>
      </c>
      <c r="D320" s="2">
        <v>39</v>
      </c>
      <c r="E320" s="2">
        <f>D320*C320</f>
        <v>585</v>
      </c>
      <c r="F320" s="2">
        <v>150</v>
      </c>
      <c r="G320" s="2">
        <f>F320*0.1</f>
        <v>15</v>
      </c>
      <c r="H320" s="9">
        <f>G320*D320</f>
        <v>585</v>
      </c>
      <c r="I320" s="168"/>
      <c r="J320" s="168"/>
      <c r="K320" s="168"/>
      <c r="L320" s="168"/>
    </row>
    <row r="321" spans="1:12" x14ac:dyDescent="0.25">
      <c r="A321" s="8" t="s">
        <v>19</v>
      </c>
      <c r="B321" s="2">
        <v>15</v>
      </c>
      <c r="C321" s="2">
        <f t="shared" ref="C321:C326" si="65">B321*0.1</f>
        <v>1.5</v>
      </c>
      <c r="D321" s="2">
        <v>72</v>
      </c>
      <c r="E321" s="2">
        <f t="shared" ref="E321:E326" si="66">D321*C321</f>
        <v>108</v>
      </c>
      <c r="F321" s="2">
        <v>15</v>
      </c>
      <c r="G321" s="2">
        <v>1.5</v>
      </c>
      <c r="H321" s="9">
        <f t="shared" ref="H321:H326" si="67">G321*D321</f>
        <v>108</v>
      </c>
      <c r="I321" s="168"/>
      <c r="J321" s="168"/>
      <c r="K321" s="168"/>
      <c r="L321" s="168"/>
    </row>
    <row r="322" spans="1:12" x14ac:dyDescent="0.25">
      <c r="A322" s="8" t="s">
        <v>25</v>
      </c>
      <c r="B322" s="2">
        <v>13.8</v>
      </c>
      <c r="C322" s="2">
        <f t="shared" si="65"/>
        <v>1.3800000000000001</v>
      </c>
      <c r="D322" s="2">
        <v>49</v>
      </c>
      <c r="E322" s="2">
        <f t="shared" si="66"/>
        <v>67.62</v>
      </c>
      <c r="F322" s="2">
        <v>14</v>
      </c>
      <c r="G322" s="2">
        <v>1.4</v>
      </c>
      <c r="H322" s="9">
        <f t="shared" si="67"/>
        <v>68.599999999999994</v>
      </c>
      <c r="I322" s="168"/>
      <c r="J322" s="168"/>
      <c r="K322" s="168"/>
      <c r="L322" s="168"/>
    </row>
    <row r="323" spans="1:12" x14ac:dyDescent="0.25">
      <c r="A323" s="8" t="s">
        <v>66</v>
      </c>
      <c r="B323" s="2">
        <v>9</v>
      </c>
      <c r="C323" s="2">
        <f t="shared" si="65"/>
        <v>0.9</v>
      </c>
      <c r="D323" s="2">
        <v>59</v>
      </c>
      <c r="E323" s="2">
        <f t="shared" si="66"/>
        <v>53.1</v>
      </c>
      <c r="F323" s="2">
        <v>9</v>
      </c>
      <c r="G323" s="2">
        <v>0.9</v>
      </c>
      <c r="H323" s="9">
        <f t="shared" si="67"/>
        <v>53.1</v>
      </c>
      <c r="I323" s="168"/>
      <c r="J323" s="168"/>
      <c r="K323" s="168"/>
      <c r="L323" s="168"/>
    </row>
    <row r="324" spans="1:12" x14ac:dyDescent="0.25">
      <c r="A324" s="8" t="s">
        <v>1</v>
      </c>
      <c r="B324" s="2">
        <v>2</v>
      </c>
      <c r="C324" s="2">
        <f t="shared" si="65"/>
        <v>0.2</v>
      </c>
      <c r="D324" s="2">
        <v>27</v>
      </c>
      <c r="E324" s="2">
        <f t="shared" si="66"/>
        <v>5.4</v>
      </c>
      <c r="F324" s="2">
        <v>2</v>
      </c>
      <c r="G324" s="2">
        <v>0.2</v>
      </c>
      <c r="H324" s="9">
        <f t="shared" si="67"/>
        <v>5.4</v>
      </c>
      <c r="I324" s="168"/>
      <c r="J324" s="168"/>
      <c r="K324" s="168"/>
      <c r="L324" s="168"/>
    </row>
    <row r="325" spans="1:12" x14ac:dyDescent="0.25">
      <c r="A325" s="8" t="s">
        <v>67</v>
      </c>
      <c r="B325" s="2">
        <v>3</v>
      </c>
      <c r="C325" s="2">
        <f t="shared" si="65"/>
        <v>0.30000000000000004</v>
      </c>
      <c r="D325" s="2">
        <v>138</v>
      </c>
      <c r="E325" s="2">
        <f t="shared" si="66"/>
        <v>41.400000000000006</v>
      </c>
      <c r="F325" s="2">
        <v>3</v>
      </c>
      <c r="G325" s="2">
        <v>0.3</v>
      </c>
      <c r="H325" s="9">
        <f t="shared" si="67"/>
        <v>41.4</v>
      </c>
      <c r="I325" s="168"/>
      <c r="J325" s="168"/>
      <c r="K325" s="168"/>
      <c r="L325" s="168"/>
    </row>
    <row r="326" spans="1:12" x14ac:dyDescent="0.25">
      <c r="A326" s="8" t="s">
        <v>34</v>
      </c>
      <c r="B326" s="2">
        <v>44</v>
      </c>
      <c r="C326" s="2">
        <f t="shared" si="65"/>
        <v>4.4000000000000004</v>
      </c>
      <c r="D326" s="2">
        <v>250</v>
      </c>
      <c r="E326" s="2">
        <f t="shared" si="66"/>
        <v>1100</v>
      </c>
      <c r="F326" s="2">
        <v>44</v>
      </c>
      <c r="G326" s="2">
        <v>4.4000000000000004</v>
      </c>
      <c r="H326" s="9">
        <f t="shared" si="67"/>
        <v>1100</v>
      </c>
      <c r="I326" s="168"/>
      <c r="J326" s="168"/>
      <c r="K326" s="168"/>
      <c r="L326" s="168"/>
    </row>
    <row r="327" spans="1:12" ht="15.75" thickBot="1" x14ac:dyDescent="0.3">
      <c r="A327" s="14"/>
      <c r="B327" s="4"/>
      <c r="C327" s="4"/>
      <c r="D327" s="4"/>
      <c r="E327" s="4">
        <f>SUM(E320:E326)</f>
        <v>1960.52</v>
      </c>
      <c r="F327" s="4"/>
      <c r="G327" s="4"/>
      <c r="H327" s="15">
        <f>SUM(H320:H326)</f>
        <v>1961.5</v>
      </c>
      <c r="I327" s="168"/>
      <c r="J327" s="168"/>
      <c r="K327" s="168"/>
      <c r="L327" s="168"/>
    </row>
    <row r="328" spans="1:12" ht="15.75" thickBot="1" x14ac:dyDescent="0.3">
      <c r="A328" s="96"/>
      <c r="B328" s="49"/>
      <c r="C328" s="49"/>
      <c r="D328" s="49"/>
      <c r="E328" s="50">
        <f>E327/100</f>
        <v>19.6052</v>
      </c>
      <c r="F328" s="50"/>
      <c r="G328" s="50"/>
      <c r="H328" s="52">
        <f>H327/100</f>
        <v>19.614999999999998</v>
      </c>
      <c r="I328" s="168"/>
      <c r="J328" s="168"/>
      <c r="K328" s="168"/>
      <c r="L328" s="168"/>
    </row>
    <row r="329" spans="1:12" x14ac:dyDescent="0.25">
      <c r="A329" s="47" t="s">
        <v>38</v>
      </c>
      <c r="B329" s="37">
        <v>200</v>
      </c>
      <c r="C329" s="37"/>
      <c r="D329" s="37"/>
      <c r="E329" s="37"/>
      <c r="F329" s="37">
        <v>200</v>
      </c>
      <c r="G329" s="6"/>
      <c r="H329" s="7"/>
      <c r="I329" s="168"/>
      <c r="J329" s="168"/>
      <c r="K329" s="168"/>
      <c r="L329" s="168"/>
    </row>
    <row r="330" spans="1:12" x14ac:dyDescent="0.25">
      <c r="A330" s="8" t="s">
        <v>41</v>
      </c>
      <c r="B330" s="2">
        <v>20</v>
      </c>
      <c r="C330" s="2">
        <v>2</v>
      </c>
      <c r="D330" s="2">
        <v>450</v>
      </c>
      <c r="E330" s="2">
        <f>D330*C330</f>
        <v>900</v>
      </c>
      <c r="F330" s="2">
        <v>20</v>
      </c>
      <c r="G330" s="2">
        <v>2</v>
      </c>
      <c r="H330" s="9">
        <f>G330*D330</f>
        <v>900</v>
      </c>
      <c r="I330" s="168"/>
      <c r="J330" s="168"/>
      <c r="K330" s="168"/>
      <c r="L330" s="168"/>
    </row>
    <row r="331" spans="1:12" x14ac:dyDescent="0.25">
      <c r="A331" s="8" t="s">
        <v>2</v>
      </c>
      <c r="B331" s="2">
        <v>15</v>
      </c>
      <c r="C331" s="2">
        <f>B331*0.1</f>
        <v>1.5</v>
      </c>
      <c r="D331" s="2">
        <v>85.8</v>
      </c>
      <c r="E331" s="2">
        <f>D331*C331</f>
        <v>128.69999999999999</v>
      </c>
      <c r="F331" s="2">
        <v>15</v>
      </c>
      <c r="G331" s="2">
        <f>F331*0.1</f>
        <v>1.5</v>
      </c>
      <c r="H331" s="9">
        <f>G331*D331</f>
        <v>128.69999999999999</v>
      </c>
      <c r="I331" s="168"/>
      <c r="J331" s="168"/>
      <c r="K331" s="168"/>
      <c r="L331" s="168"/>
    </row>
    <row r="332" spans="1:12" ht="15.75" thickBot="1" x14ac:dyDescent="0.3">
      <c r="A332" s="12"/>
      <c r="B332" s="13"/>
      <c r="C332" s="13"/>
      <c r="D332" s="13"/>
      <c r="E332" s="32">
        <f>SUM(E330:E331)</f>
        <v>1028.7</v>
      </c>
      <c r="F332" s="13"/>
      <c r="G332" s="13"/>
      <c r="H332" s="33">
        <f>SUM(H330:H331)</f>
        <v>1028.7</v>
      </c>
      <c r="I332" s="168"/>
      <c r="J332" s="168"/>
      <c r="K332" s="168"/>
      <c r="L332" s="168"/>
    </row>
    <row r="333" spans="1:12" ht="15.75" thickBot="1" x14ac:dyDescent="0.3">
      <c r="A333" s="115"/>
      <c r="B333" s="74"/>
      <c r="C333" s="74"/>
      <c r="D333" s="74"/>
      <c r="E333" s="75">
        <f>E332/100</f>
        <v>10.287000000000001</v>
      </c>
      <c r="F333" s="74"/>
      <c r="G333" s="74"/>
      <c r="H333" s="116">
        <f>H332/100</f>
        <v>10.287000000000001</v>
      </c>
      <c r="I333" s="168"/>
      <c r="J333" s="168"/>
      <c r="K333" s="168"/>
      <c r="L333" s="168"/>
    </row>
    <row r="334" spans="1:12" ht="15.75" thickBot="1" x14ac:dyDescent="0.3">
      <c r="A334" s="5" t="s">
        <v>55</v>
      </c>
      <c r="B334" s="37">
        <v>50</v>
      </c>
      <c r="C334" s="6">
        <v>5</v>
      </c>
      <c r="D334" s="6">
        <v>62</v>
      </c>
      <c r="E334" s="37">
        <f>D334*C334/100</f>
        <v>3.1</v>
      </c>
      <c r="F334" s="37">
        <v>50</v>
      </c>
      <c r="G334" s="6">
        <v>5</v>
      </c>
      <c r="H334" s="38">
        <f>G334*D334/100</f>
        <v>3.1</v>
      </c>
      <c r="I334" s="168"/>
      <c r="J334" s="168"/>
      <c r="K334" s="168"/>
      <c r="L334" s="168"/>
    </row>
    <row r="335" spans="1:12" ht="15.75" thickBot="1" x14ac:dyDescent="0.3">
      <c r="A335" s="34" t="s">
        <v>56</v>
      </c>
      <c r="B335" s="13">
        <v>20</v>
      </c>
      <c r="C335" s="13">
        <v>2</v>
      </c>
      <c r="D335" s="13">
        <v>113</v>
      </c>
      <c r="E335" s="37">
        <f>D335*C335/100</f>
        <v>2.2599999999999998</v>
      </c>
      <c r="F335" s="32">
        <v>20</v>
      </c>
      <c r="G335" s="13">
        <v>2</v>
      </c>
      <c r="H335" s="38">
        <f>G335*D335/100</f>
        <v>2.2599999999999998</v>
      </c>
      <c r="I335" s="168"/>
      <c r="J335" s="168"/>
      <c r="K335" s="168"/>
      <c r="L335" s="168"/>
    </row>
    <row r="336" spans="1:12" ht="15.75" thickBot="1" x14ac:dyDescent="0.3">
      <c r="A336" s="21" t="s">
        <v>50</v>
      </c>
      <c r="B336" s="11"/>
      <c r="C336" s="11"/>
      <c r="D336" s="11"/>
      <c r="E336" s="26">
        <f>E328+E333+E334+E335</f>
        <v>35.252200000000002</v>
      </c>
      <c r="F336" s="30"/>
      <c r="G336" s="30"/>
      <c r="H336" s="27">
        <f>H328+H333+H334+H335</f>
        <v>35.262</v>
      </c>
      <c r="I336" s="168"/>
      <c r="J336" s="168"/>
      <c r="K336" s="168"/>
      <c r="L336" s="168"/>
    </row>
    <row r="337" spans="1:17" ht="16.5" thickBot="1" x14ac:dyDescent="0.3">
      <c r="A337" s="367" t="s">
        <v>175</v>
      </c>
      <c r="B337" s="368"/>
      <c r="C337" s="368"/>
      <c r="D337" s="368"/>
      <c r="E337" s="368"/>
      <c r="F337" s="368"/>
      <c r="G337" s="368"/>
      <c r="H337" s="369"/>
      <c r="I337" s="168"/>
      <c r="J337" s="168"/>
      <c r="K337" s="168"/>
      <c r="L337" s="168"/>
      <c r="M337" s="168"/>
      <c r="N337" s="168"/>
      <c r="O337" s="168"/>
    </row>
    <row r="338" spans="1:17" x14ac:dyDescent="0.25">
      <c r="A338" s="380" t="s">
        <v>16</v>
      </c>
      <c r="B338" s="382" t="s">
        <v>86</v>
      </c>
      <c r="C338" s="382"/>
      <c r="D338" s="382"/>
      <c r="E338" s="382"/>
      <c r="F338" s="382" t="s">
        <v>85</v>
      </c>
      <c r="G338" s="382"/>
      <c r="H338" s="383"/>
      <c r="I338" s="168"/>
      <c r="J338" s="168"/>
      <c r="K338" s="168"/>
      <c r="L338" s="168"/>
      <c r="M338" s="168"/>
      <c r="N338" s="168"/>
      <c r="O338" s="168"/>
      <c r="P338" s="168"/>
      <c r="Q338" s="168"/>
    </row>
    <row r="339" spans="1:17" ht="30.75" thickBot="1" x14ac:dyDescent="0.3">
      <c r="A339" s="381"/>
      <c r="B339" s="200" t="s">
        <v>73</v>
      </c>
      <c r="C339" s="201" t="s">
        <v>5</v>
      </c>
      <c r="D339" s="201" t="s">
        <v>6</v>
      </c>
      <c r="E339" s="201" t="s">
        <v>13</v>
      </c>
      <c r="F339" s="200" t="s">
        <v>73</v>
      </c>
      <c r="G339" s="201" t="s">
        <v>14</v>
      </c>
      <c r="H339" s="202" t="s">
        <v>13</v>
      </c>
      <c r="I339" s="168"/>
      <c r="J339" s="168"/>
      <c r="K339" s="168"/>
      <c r="L339" s="168"/>
      <c r="M339" s="168"/>
      <c r="P339" s="168"/>
      <c r="Q339" s="168"/>
    </row>
    <row r="340" spans="1:17" x14ac:dyDescent="0.25">
      <c r="A340" s="46" t="s">
        <v>92</v>
      </c>
      <c r="B340" s="37">
        <v>250</v>
      </c>
      <c r="C340" s="37"/>
      <c r="D340" s="37"/>
      <c r="E340" s="37"/>
      <c r="F340" s="37">
        <v>250</v>
      </c>
      <c r="G340" s="6"/>
      <c r="H340" s="7"/>
      <c r="I340" s="168"/>
      <c r="J340" s="168"/>
      <c r="K340" s="168"/>
      <c r="L340" s="168"/>
      <c r="M340" s="168"/>
    </row>
    <row r="341" spans="1:17" x14ac:dyDescent="0.25">
      <c r="A341" s="8" t="s">
        <v>20</v>
      </c>
      <c r="B341" s="2">
        <v>88</v>
      </c>
      <c r="C341" s="2">
        <v>7.9</v>
      </c>
      <c r="D341" s="2">
        <v>69</v>
      </c>
      <c r="E341" s="2">
        <f>D341*C341</f>
        <v>545.1</v>
      </c>
      <c r="F341" s="2">
        <v>78.8</v>
      </c>
      <c r="G341" s="2">
        <v>7.9</v>
      </c>
      <c r="H341" s="9">
        <f>G341*D341</f>
        <v>545.1</v>
      </c>
      <c r="I341" s="168"/>
      <c r="J341" s="168"/>
      <c r="K341" s="168"/>
      <c r="L341" s="168"/>
      <c r="M341" s="168"/>
    </row>
    <row r="342" spans="1:17" x14ac:dyDescent="0.25">
      <c r="A342" s="8" t="s">
        <v>18</v>
      </c>
      <c r="B342" s="2">
        <v>175</v>
      </c>
      <c r="C342" s="2">
        <v>1.8</v>
      </c>
      <c r="D342" s="2">
        <v>39</v>
      </c>
      <c r="E342" s="2">
        <f t="shared" ref="E342:E351" si="68">D342*C342</f>
        <v>70.2</v>
      </c>
      <c r="F342" s="2">
        <v>175</v>
      </c>
      <c r="G342" s="2">
        <v>1.8</v>
      </c>
      <c r="H342" s="9">
        <f t="shared" ref="H342:H351" si="69">G342*D342</f>
        <v>70.2</v>
      </c>
      <c r="I342" s="168"/>
      <c r="J342" s="168"/>
      <c r="K342" s="168"/>
      <c r="L342" s="168"/>
      <c r="M342" s="168"/>
    </row>
    <row r="343" spans="1:17" x14ac:dyDescent="0.25">
      <c r="A343" s="8" t="s">
        <v>19</v>
      </c>
      <c r="B343" s="2">
        <v>15</v>
      </c>
      <c r="C343" s="2">
        <v>1.5</v>
      </c>
      <c r="D343" s="2">
        <v>72</v>
      </c>
      <c r="E343" s="2">
        <f t="shared" si="68"/>
        <v>108</v>
      </c>
      <c r="F343" s="2">
        <v>15</v>
      </c>
      <c r="G343" s="2">
        <v>1.5</v>
      </c>
      <c r="H343" s="9">
        <f t="shared" si="69"/>
        <v>108</v>
      </c>
      <c r="I343" s="168"/>
      <c r="J343" s="168"/>
      <c r="K343" s="168"/>
      <c r="L343" s="168"/>
      <c r="M343" s="168"/>
    </row>
    <row r="344" spans="1:17" x14ac:dyDescent="0.25">
      <c r="A344" s="8" t="s">
        <v>25</v>
      </c>
      <c r="B344" s="2">
        <v>5.6</v>
      </c>
      <c r="C344" s="2">
        <v>0.6</v>
      </c>
      <c r="D344" s="2">
        <v>49</v>
      </c>
      <c r="E344" s="2">
        <f t="shared" si="68"/>
        <v>29.4</v>
      </c>
      <c r="F344" s="2">
        <v>5.6</v>
      </c>
      <c r="G344" s="2">
        <v>0.6</v>
      </c>
      <c r="H344" s="9">
        <f t="shared" si="69"/>
        <v>29.4</v>
      </c>
      <c r="I344" s="168"/>
      <c r="J344" s="168"/>
      <c r="K344" s="168"/>
      <c r="L344" s="168"/>
      <c r="M344" s="168"/>
    </row>
    <row r="345" spans="1:17" x14ac:dyDescent="0.25">
      <c r="A345" s="8" t="s">
        <v>39</v>
      </c>
      <c r="B345" s="2">
        <v>4.5</v>
      </c>
      <c r="C345" s="2">
        <f>B345*100/40</f>
        <v>11.25</v>
      </c>
      <c r="D345" s="2">
        <v>11</v>
      </c>
      <c r="E345" s="2">
        <f t="shared" si="68"/>
        <v>123.75</v>
      </c>
      <c r="F345" s="2">
        <v>4.5</v>
      </c>
      <c r="G345" s="2">
        <f>C345</f>
        <v>11.25</v>
      </c>
      <c r="H345" s="9">
        <f t="shared" si="69"/>
        <v>123.75</v>
      </c>
      <c r="I345" s="168"/>
      <c r="J345" s="168"/>
      <c r="K345" s="168"/>
      <c r="L345" s="168"/>
      <c r="M345" s="168"/>
    </row>
    <row r="346" spans="1:17" x14ac:dyDescent="0.25">
      <c r="A346" s="8" t="s">
        <v>26</v>
      </c>
      <c r="B346" s="2">
        <v>1.4</v>
      </c>
      <c r="C346" s="2">
        <v>0.2</v>
      </c>
      <c r="D346" s="2">
        <v>30</v>
      </c>
      <c r="E346" s="2">
        <f t="shared" si="68"/>
        <v>6</v>
      </c>
      <c r="F346" s="2">
        <v>1.4</v>
      </c>
      <c r="G346" s="2">
        <v>0.2</v>
      </c>
      <c r="H346" s="9">
        <f t="shared" si="69"/>
        <v>6</v>
      </c>
      <c r="I346" s="168"/>
      <c r="J346" s="168"/>
      <c r="K346" s="168"/>
      <c r="L346" s="168"/>
      <c r="M346" s="168"/>
    </row>
    <row r="347" spans="1:17" x14ac:dyDescent="0.25">
      <c r="A347" s="8" t="s">
        <v>12</v>
      </c>
      <c r="B347" s="2">
        <v>1.4</v>
      </c>
      <c r="C347" s="2">
        <v>0.2</v>
      </c>
      <c r="D347" s="2">
        <v>85.8</v>
      </c>
      <c r="E347" s="2">
        <f t="shared" si="68"/>
        <v>17.16</v>
      </c>
      <c r="F347" s="2">
        <v>1.4</v>
      </c>
      <c r="G347" s="2">
        <v>0.2</v>
      </c>
      <c r="H347" s="9">
        <f t="shared" si="69"/>
        <v>17.16</v>
      </c>
      <c r="I347" s="168"/>
      <c r="J347" s="168"/>
      <c r="K347" s="168"/>
      <c r="L347" s="168"/>
      <c r="M347" s="168"/>
    </row>
    <row r="348" spans="1:17" x14ac:dyDescent="0.25">
      <c r="A348" s="8" t="s">
        <v>1</v>
      </c>
      <c r="B348" s="2">
        <v>3</v>
      </c>
      <c r="C348" s="2">
        <v>0.2</v>
      </c>
      <c r="D348" s="2">
        <v>33</v>
      </c>
      <c r="E348" s="2">
        <f t="shared" si="68"/>
        <v>6.6000000000000005</v>
      </c>
      <c r="F348" s="2">
        <v>2</v>
      </c>
      <c r="G348" s="2">
        <v>0.2</v>
      </c>
      <c r="H348" s="9">
        <f t="shared" si="69"/>
        <v>6.6000000000000005</v>
      </c>
      <c r="I348" s="168"/>
      <c r="J348" s="168"/>
      <c r="K348" s="168"/>
      <c r="L348" s="168"/>
      <c r="M348" s="168"/>
    </row>
    <row r="349" spans="1:17" x14ac:dyDescent="0.25">
      <c r="A349" s="8" t="s">
        <v>67</v>
      </c>
      <c r="B349" s="2">
        <v>4.5</v>
      </c>
      <c r="C349" s="2">
        <v>0.5</v>
      </c>
      <c r="D349" s="2">
        <v>138</v>
      </c>
      <c r="E349" s="2">
        <f t="shared" si="68"/>
        <v>69</v>
      </c>
      <c r="F349" s="2">
        <v>4.5</v>
      </c>
      <c r="G349" s="2">
        <v>0.5</v>
      </c>
      <c r="H349" s="9">
        <f t="shared" si="69"/>
        <v>69</v>
      </c>
      <c r="I349" s="168"/>
      <c r="J349" s="168"/>
      <c r="K349" s="168"/>
      <c r="L349" s="168"/>
      <c r="M349" s="168"/>
    </row>
    <row r="350" spans="1:17" x14ac:dyDescent="0.25">
      <c r="A350" s="8" t="s">
        <v>22</v>
      </c>
      <c r="B350" s="2">
        <v>10</v>
      </c>
      <c r="C350" s="2">
        <v>1</v>
      </c>
      <c r="D350" s="2">
        <v>197</v>
      </c>
      <c r="E350" s="2">
        <f t="shared" si="68"/>
        <v>197</v>
      </c>
      <c r="F350" s="2">
        <v>10</v>
      </c>
      <c r="G350" s="2">
        <v>1</v>
      </c>
      <c r="H350" s="9">
        <f t="shared" si="69"/>
        <v>197</v>
      </c>
      <c r="I350" s="168"/>
      <c r="J350" s="168"/>
      <c r="K350" s="168"/>
      <c r="L350" s="168"/>
      <c r="M350" s="168"/>
    </row>
    <row r="351" spans="1:17" x14ac:dyDescent="0.25">
      <c r="A351" s="8" t="s">
        <v>24</v>
      </c>
      <c r="B351" s="2">
        <v>40</v>
      </c>
      <c r="C351" s="2">
        <v>4</v>
      </c>
      <c r="D351" s="2">
        <v>729</v>
      </c>
      <c r="E351" s="2">
        <f t="shared" si="68"/>
        <v>2916</v>
      </c>
      <c r="F351" s="2">
        <v>40</v>
      </c>
      <c r="G351" s="2">
        <v>4</v>
      </c>
      <c r="H351" s="9">
        <f t="shared" si="69"/>
        <v>2916</v>
      </c>
      <c r="I351" s="168"/>
      <c r="J351" s="168"/>
      <c r="K351" s="168"/>
      <c r="L351" s="168"/>
      <c r="M351" s="168"/>
    </row>
    <row r="352" spans="1:17" x14ac:dyDescent="0.25">
      <c r="A352" s="8"/>
      <c r="B352" s="2"/>
      <c r="C352" s="2"/>
      <c r="D352" s="2"/>
      <c r="E352" s="2">
        <f>SUM(E341:E351)</f>
        <v>4088.21</v>
      </c>
      <c r="F352" s="2"/>
      <c r="G352" s="2"/>
      <c r="H352" s="9">
        <f>SUM(H341:H351)</f>
        <v>4088.21</v>
      </c>
      <c r="I352" s="168"/>
      <c r="J352" s="168"/>
      <c r="K352" s="168"/>
      <c r="L352" s="168"/>
      <c r="M352" s="168"/>
    </row>
    <row r="353" spans="1:21" ht="22.5" customHeight="1" thickBot="1" x14ac:dyDescent="0.3">
      <c r="A353" s="12"/>
      <c r="B353" s="13"/>
      <c r="C353" s="13"/>
      <c r="D353" s="13"/>
      <c r="E353" s="41">
        <f>E352/100</f>
        <v>40.882100000000001</v>
      </c>
      <c r="F353" s="13"/>
      <c r="G353" s="13"/>
      <c r="H353" s="53">
        <f>H352/100</f>
        <v>40.882100000000001</v>
      </c>
      <c r="I353" s="168"/>
      <c r="J353" s="168"/>
      <c r="K353" s="168"/>
      <c r="L353" s="168"/>
      <c r="M353" s="168"/>
    </row>
    <row r="354" spans="1:21" x14ac:dyDescent="0.25">
      <c r="A354" s="47" t="s">
        <v>84</v>
      </c>
      <c r="B354" s="37">
        <v>200</v>
      </c>
      <c r="C354" s="37"/>
      <c r="D354" s="37"/>
      <c r="E354" s="37"/>
      <c r="F354" s="37">
        <v>200</v>
      </c>
      <c r="G354" s="6"/>
      <c r="H354" s="7"/>
      <c r="I354" s="168"/>
      <c r="J354" s="168"/>
      <c r="K354" s="168"/>
      <c r="L354" s="168"/>
      <c r="M354" s="168"/>
    </row>
    <row r="355" spans="1:21" x14ac:dyDescent="0.25">
      <c r="A355" s="139" t="s">
        <v>72</v>
      </c>
      <c r="B355" s="156">
        <v>20</v>
      </c>
      <c r="C355" s="156">
        <f>20*0.1</f>
        <v>2</v>
      </c>
      <c r="D355" s="156">
        <v>320</v>
      </c>
      <c r="E355" s="66">
        <f>D355*C355</f>
        <v>640</v>
      </c>
      <c r="F355" s="156">
        <v>20</v>
      </c>
      <c r="G355" s="156">
        <f>F355*0.1</f>
        <v>2</v>
      </c>
      <c r="H355" s="206">
        <f>G355*D355</f>
        <v>640</v>
      </c>
      <c r="I355" s="168"/>
      <c r="J355" s="168"/>
      <c r="K355" s="168"/>
      <c r="L355" s="168"/>
      <c r="M355" s="168"/>
    </row>
    <row r="356" spans="1:21" x14ac:dyDescent="0.25">
      <c r="A356" s="8" t="s">
        <v>2</v>
      </c>
      <c r="B356" s="2">
        <v>15</v>
      </c>
      <c r="C356" s="2">
        <f>B356*0.1</f>
        <v>1.5</v>
      </c>
      <c r="D356" s="2">
        <v>85.8</v>
      </c>
      <c r="E356" s="2">
        <f>D356*C356</f>
        <v>128.69999999999999</v>
      </c>
      <c r="F356" s="2">
        <v>15</v>
      </c>
      <c r="G356" s="29">
        <f>F356*0.1</f>
        <v>1.5</v>
      </c>
      <c r="H356" s="61">
        <f>G356*D356</f>
        <v>128.69999999999999</v>
      </c>
      <c r="I356" s="168"/>
      <c r="J356" s="168"/>
      <c r="K356" s="168"/>
      <c r="L356" s="168"/>
      <c r="M356" s="168"/>
    </row>
    <row r="357" spans="1:21" ht="15.75" thickBot="1" x14ac:dyDescent="0.3">
      <c r="A357" s="12"/>
      <c r="B357" s="13"/>
      <c r="C357" s="13"/>
      <c r="D357" s="13"/>
      <c r="E357" s="32">
        <f>(E355+E356)/100</f>
        <v>7.6870000000000003</v>
      </c>
      <c r="F357" s="13"/>
      <c r="G357" s="13"/>
      <c r="H357" s="33">
        <f>(H355+H356)/100</f>
        <v>7.6870000000000003</v>
      </c>
      <c r="I357" s="168"/>
      <c r="J357" s="168"/>
      <c r="K357" s="168"/>
      <c r="L357" s="168"/>
      <c r="M357" s="168"/>
    </row>
    <row r="358" spans="1:21" x14ac:dyDescent="0.25">
      <c r="A358" s="28" t="s">
        <v>55</v>
      </c>
      <c r="B358" s="35">
        <v>50</v>
      </c>
      <c r="C358" s="29">
        <v>5</v>
      </c>
      <c r="D358" s="29">
        <v>62</v>
      </c>
      <c r="E358" s="35">
        <f>C358*D358/100</f>
        <v>3.1</v>
      </c>
      <c r="F358" s="35">
        <v>50</v>
      </c>
      <c r="G358" s="29">
        <v>5</v>
      </c>
      <c r="H358" s="36">
        <f>G358*D358/100</f>
        <v>3.1</v>
      </c>
      <c r="I358" s="168"/>
      <c r="J358" s="168"/>
      <c r="K358" s="168"/>
      <c r="L358" s="168"/>
      <c r="M358" s="168"/>
    </row>
    <row r="359" spans="1:21" ht="15.75" thickBot="1" x14ac:dyDescent="0.3">
      <c r="A359" s="23" t="s">
        <v>56</v>
      </c>
      <c r="B359" s="4">
        <v>20</v>
      </c>
      <c r="C359" s="4">
        <v>2</v>
      </c>
      <c r="D359" s="4">
        <v>117</v>
      </c>
      <c r="E359" s="22">
        <f>C359*D359/100</f>
        <v>2.34</v>
      </c>
      <c r="F359" s="22">
        <v>30</v>
      </c>
      <c r="G359" s="4">
        <f>F359*0.1</f>
        <v>3</v>
      </c>
      <c r="H359" s="24">
        <f>G359*D359/100</f>
        <v>3.51</v>
      </c>
      <c r="I359" s="168"/>
      <c r="J359" s="168"/>
      <c r="K359" s="168"/>
      <c r="L359" s="168"/>
      <c r="M359" s="168"/>
    </row>
    <row r="360" spans="1:21" ht="15.75" thickBot="1" x14ac:dyDescent="0.3">
      <c r="A360" s="111" t="s">
        <v>50</v>
      </c>
      <c r="B360" s="65"/>
      <c r="C360" s="65"/>
      <c r="D360" s="65"/>
      <c r="E360" s="112">
        <f>E353+E357+E358+E359</f>
        <v>54.009100000000004</v>
      </c>
      <c r="F360" s="113"/>
      <c r="G360" s="113"/>
      <c r="H360" s="114">
        <f>H353+H357+H358+H359</f>
        <v>55.179099999999998</v>
      </c>
      <c r="I360" s="168"/>
      <c r="J360" s="168"/>
      <c r="K360" s="168"/>
      <c r="L360" s="168"/>
    </row>
    <row r="361" spans="1:21" ht="16.5" thickBot="1" x14ac:dyDescent="0.3">
      <c r="A361" s="367" t="s">
        <v>176</v>
      </c>
      <c r="B361" s="368"/>
      <c r="C361" s="368"/>
      <c r="D361" s="368"/>
      <c r="E361" s="368"/>
      <c r="F361" s="368"/>
      <c r="G361" s="368"/>
      <c r="H361" s="369"/>
      <c r="M361" s="168"/>
    </row>
    <row r="362" spans="1:21" x14ac:dyDescent="0.25">
      <c r="A362" s="362" t="s">
        <v>16</v>
      </c>
      <c r="B362" s="363" t="s">
        <v>86</v>
      </c>
      <c r="C362" s="363"/>
      <c r="D362" s="363"/>
      <c r="E362" s="363"/>
      <c r="F362" s="363" t="s">
        <v>85</v>
      </c>
      <c r="G362" s="363"/>
      <c r="H362" s="364"/>
      <c r="I362" s="168"/>
      <c r="J362" s="168"/>
      <c r="K362" s="168"/>
      <c r="L362" s="168"/>
      <c r="M362" s="168"/>
    </row>
    <row r="363" spans="1:21" ht="30.75" thickBot="1" x14ac:dyDescent="0.3">
      <c r="A363" s="359"/>
      <c r="B363" s="16" t="s">
        <v>73</v>
      </c>
      <c r="C363" s="44" t="s">
        <v>5</v>
      </c>
      <c r="D363" s="44" t="s">
        <v>6</v>
      </c>
      <c r="E363" s="44" t="s">
        <v>13</v>
      </c>
      <c r="F363" s="16" t="s">
        <v>73</v>
      </c>
      <c r="G363" s="44" t="s">
        <v>14</v>
      </c>
      <c r="H363" s="45" t="s">
        <v>13</v>
      </c>
      <c r="I363" s="168"/>
      <c r="J363" s="168"/>
      <c r="K363" s="168"/>
      <c r="L363" s="168"/>
      <c r="M363" s="168"/>
      <c r="N363" s="203"/>
      <c r="O363" s="203"/>
    </row>
    <row r="364" spans="1:21" ht="29.25" x14ac:dyDescent="0.25">
      <c r="A364" s="46" t="s">
        <v>235</v>
      </c>
      <c r="B364" s="37">
        <v>250</v>
      </c>
      <c r="C364" s="37"/>
      <c r="D364" s="37"/>
      <c r="E364" s="37"/>
      <c r="F364" s="37">
        <v>250</v>
      </c>
      <c r="G364" s="6"/>
      <c r="H364" s="7"/>
      <c r="I364" s="168"/>
      <c r="J364" s="168"/>
      <c r="K364" s="168"/>
      <c r="L364" s="168"/>
      <c r="M364" s="168"/>
      <c r="N364" s="205"/>
      <c r="O364" s="205"/>
      <c r="P364" s="203"/>
      <c r="Q364" s="203"/>
      <c r="R364" s="203"/>
      <c r="S364" s="203"/>
      <c r="T364" s="203"/>
      <c r="U364" s="203"/>
    </row>
    <row r="365" spans="1:21" x14ac:dyDescent="0.25">
      <c r="A365" s="8" t="s">
        <v>45</v>
      </c>
      <c r="B365" s="2">
        <v>9</v>
      </c>
      <c r="C365" s="2">
        <f>B365*0.1</f>
        <v>0.9</v>
      </c>
      <c r="D365" s="2">
        <v>48</v>
      </c>
      <c r="E365" s="2">
        <f>D365*C365</f>
        <v>43.2</v>
      </c>
      <c r="F365" s="2">
        <v>9</v>
      </c>
      <c r="G365" s="2">
        <f>F365*0.1</f>
        <v>0.9</v>
      </c>
      <c r="H365" s="9">
        <f>G365*D365</f>
        <v>43.2</v>
      </c>
      <c r="I365" s="168"/>
      <c r="J365" s="168"/>
      <c r="K365" s="168"/>
      <c r="L365" s="168"/>
      <c r="M365" s="168"/>
      <c r="N365" s="203"/>
      <c r="O365" s="203"/>
      <c r="P365" s="205"/>
      <c r="Q365" s="205"/>
      <c r="R365" s="205"/>
      <c r="S365" s="203"/>
      <c r="T365" s="203"/>
      <c r="U365" s="203"/>
    </row>
    <row r="366" spans="1:21" x14ac:dyDescent="0.25">
      <c r="A366" s="8" t="s">
        <v>18</v>
      </c>
      <c r="B366" s="2">
        <v>150</v>
      </c>
      <c r="C366" s="2">
        <f t="shared" ref="C366:C372" si="70">B366*0.1</f>
        <v>15</v>
      </c>
      <c r="D366" s="2">
        <v>49</v>
      </c>
      <c r="E366" s="2">
        <f t="shared" ref="E366:E373" si="71">D366*C366</f>
        <v>735</v>
      </c>
      <c r="F366" s="2">
        <v>150</v>
      </c>
      <c r="G366" s="2">
        <f t="shared" ref="G366:G372" si="72">F366*0.1</f>
        <v>15</v>
      </c>
      <c r="H366" s="9">
        <f t="shared" ref="H366:H373" si="73">G366*D366</f>
        <v>735</v>
      </c>
      <c r="I366" s="168"/>
      <c r="J366" s="168"/>
      <c r="K366" s="168"/>
      <c r="L366" s="168"/>
      <c r="M366" s="168"/>
      <c r="N366" s="203"/>
      <c r="O366" s="203"/>
      <c r="P366" s="203"/>
      <c r="Q366" s="203"/>
      <c r="R366" s="203"/>
      <c r="S366" s="203"/>
      <c r="T366" s="203"/>
      <c r="U366" s="203"/>
    </row>
    <row r="367" spans="1:21" x14ac:dyDescent="0.25">
      <c r="A367" s="8" t="s">
        <v>19</v>
      </c>
      <c r="B367" s="2">
        <v>15</v>
      </c>
      <c r="C367" s="2">
        <f t="shared" si="70"/>
        <v>1.5</v>
      </c>
      <c r="D367" s="2">
        <v>72</v>
      </c>
      <c r="E367" s="2">
        <f t="shared" si="71"/>
        <v>108</v>
      </c>
      <c r="F367" s="2">
        <v>15</v>
      </c>
      <c r="G367" s="2">
        <f t="shared" si="72"/>
        <v>1.5</v>
      </c>
      <c r="H367" s="9">
        <f t="shared" si="73"/>
        <v>108</v>
      </c>
      <c r="I367" s="168"/>
      <c r="J367" s="168"/>
      <c r="K367" s="168"/>
      <c r="L367" s="168"/>
      <c r="M367" s="168"/>
      <c r="N367" s="203"/>
      <c r="O367" s="203"/>
      <c r="P367" s="203"/>
      <c r="Q367" s="203"/>
      <c r="R367" s="203"/>
      <c r="S367" s="203"/>
      <c r="T367" s="203"/>
      <c r="U367" s="203"/>
    </row>
    <row r="368" spans="1:21" x14ac:dyDescent="0.25">
      <c r="A368" s="8" t="s">
        <v>25</v>
      </c>
      <c r="B368" s="2">
        <v>6.8</v>
      </c>
      <c r="C368" s="2">
        <f t="shared" si="70"/>
        <v>0.68</v>
      </c>
      <c r="D368" s="2">
        <v>49</v>
      </c>
      <c r="E368" s="2">
        <f t="shared" si="71"/>
        <v>33.32</v>
      </c>
      <c r="F368" s="2">
        <v>6.8</v>
      </c>
      <c r="G368" s="2">
        <f t="shared" si="72"/>
        <v>0.68</v>
      </c>
      <c r="H368" s="9">
        <f t="shared" si="73"/>
        <v>33.32</v>
      </c>
      <c r="I368" s="168"/>
      <c r="J368" s="168"/>
      <c r="K368" s="168"/>
      <c r="L368" s="168"/>
      <c r="M368" s="168"/>
      <c r="N368" s="203"/>
      <c r="O368" s="203"/>
      <c r="P368" s="203"/>
      <c r="Q368" s="203"/>
      <c r="R368" s="203"/>
      <c r="S368" s="203"/>
      <c r="T368" s="203"/>
      <c r="U368" s="203"/>
    </row>
    <row r="369" spans="1:21" x14ac:dyDescent="0.25">
      <c r="A369" s="8" t="s">
        <v>69</v>
      </c>
      <c r="B369" s="2">
        <v>13</v>
      </c>
      <c r="C369" s="2">
        <f t="shared" si="70"/>
        <v>1.3</v>
      </c>
      <c r="D369" s="2">
        <v>110</v>
      </c>
      <c r="E369" s="2">
        <f t="shared" si="71"/>
        <v>143</v>
      </c>
      <c r="F369" s="2">
        <v>13</v>
      </c>
      <c r="G369" s="2">
        <f t="shared" si="72"/>
        <v>1.3</v>
      </c>
      <c r="H369" s="9">
        <f t="shared" si="73"/>
        <v>143</v>
      </c>
      <c r="I369" s="168"/>
      <c r="J369" s="168"/>
      <c r="K369" s="168"/>
      <c r="L369" s="168"/>
      <c r="M369" s="168"/>
      <c r="N369" s="203"/>
      <c r="O369" s="203"/>
      <c r="P369" s="203"/>
      <c r="Q369" s="205"/>
      <c r="R369" s="205"/>
      <c r="S369" s="205"/>
      <c r="T369" s="205"/>
      <c r="U369" s="203"/>
    </row>
    <row r="370" spans="1:21" x14ac:dyDescent="0.25">
      <c r="A370" s="8" t="s">
        <v>67</v>
      </c>
      <c r="B370" s="2">
        <v>4.5</v>
      </c>
      <c r="C370" s="2">
        <f t="shared" si="70"/>
        <v>0.45</v>
      </c>
      <c r="D370" s="2">
        <v>138</v>
      </c>
      <c r="E370" s="2">
        <f t="shared" si="71"/>
        <v>62.1</v>
      </c>
      <c r="F370" s="2">
        <v>4.5</v>
      </c>
      <c r="G370" s="2">
        <f t="shared" si="72"/>
        <v>0.45</v>
      </c>
      <c r="H370" s="9">
        <f t="shared" si="73"/>
        <v>62.1</v>
      </c>
      <c r="I370" s="168"/>
      <c r="J370" s="168"/>
      <c r="K370" s="168"/>
      <c r="L370" s="168"/>
      <c r="M370" s="168"/>
      <c r="N370" s="203"/>
      <c r="O370" s="203"/>
      <c r="P370" s="203"/>
      <c r="Q370" s="203"/>
      <c r="R370" s="203"/>
      <c r="S370" s="203"/>
      <c r="T370" s="203"/>
      <c r="U370" s="203"/>
    </row>
    <row r="371" spans="1:21" x14ac:dyDescent="0.25">
      <c r="A371" s="8" t="s">
        <v>1</v>
      </c>
      <c r="B371" s="2">
        <v>2</v>
      </c>
      <c r="C371" s="2">
        <f t="shared" si="70"/>
        <v>0.2</v>
      </c>
      <c r="D371" s="2">
        <v>27</v>
      </c>
      <c r="E371" s="2">
        <f t="shared" si="71"/>
        <v>5.4</v>
      </c>
      <c r="F371" s="2">
        <v>2</v>
      </c>
      <c r="G371" s="2">
        <f t="shared" si="72"/>
        <v>0.2</v>
      </c>
      <c r="H371" s="9">
        <f t="shared" si="73"/>
        <v>5.4</v>
      </c>
      <c r="I371" s="168"/>
      <c r="J371" s="168"/>
      <c r="K371" s="168"/>
      <c r="L371" s="168"/>
      <c r="M371" s="168"/>
      <c r="P371" s="203"/>
      <c r="Q371" s="203"/>
      <c r="R371" s="203"/>
      <c r="S371" s="203"/>
      <c r="T371" s="203"/>
      <c r="U371" s="203"/>
    </row>
    <row r="372" spans="1:21" x14ac:dyDescent="0.25">
      <c r="A372" s="8" t="s">
        <v>22</v>
      </c>
      <c r="B372" s="2">
        <v>10</v>
      </c>
      <c r="C372" s="2">
        <f t="shared" si="70"/>
        <v>1</v>
      </c>
      <c r="D372" s="2">
        <v>197</v>
      </c>
      <c r="E372" s="2">
        <f t="shared" si="71"/>
        <v>197</v>
      </c>
      <c r="F372" s="2">
        <v>10</v>
      </c>
      <c r="G372" s="2">
        <f t="shared" si="72"/>
        <v>1</v>
      </c>
      <c r="H372" s="9">
        <f t="shared" si="73"/>
        <v>197</v>
      </c>
      <c r="I372" s="168"/>
      <c r="J372" s="168"/>
      <c r="K372" s="168"/>
      <c r="L372" s="168"/>
      <c r="M372" s="168"/>
    </row>
    <row r="373" spans="1:21" x14ac:dyDescent="0.25">
      <c r="A373" s="8" t="s">
        <v>34</v>
      </c>
      <c r="B373" s="2">
        <v>44</v>
      </c>
      <c r="C373" s="2">
        <v>4.4000000000000004</v>
      </c>
      <c r="D373" s="2">
        <v>250</v>
      </c>
      <c r="E373" s="2">
        <f t="shared" si="71"/>
        <v>1100</v>
      </c>
      <c r="F373" s="2">
        <v>44</v>
      </c>
      <c r="G373" s="2">
        <v>4.4000000000000004</v>
      </c>
      <c r="H373" s="9">
        <f t="shared" si="73"/>
        <v>1100</v>
      </c>
      <c r="I373" s="168"/>
      <c r="J373" s="168"/>
      <c r="K373" s="168"/>
      <c r="L373" s="168"/>
      <c r="M373" s="168"/>
    </row>
    <row r="374" spans="1:21" x14ac:dyDescent="0.25">
      <c r="A374" s="8"/>
      <c r="B374" s="2"/>
      <c r="C374" s="2"/>
      <c r="D374" s="2"/>
      <c r="E374" s="2">
        <f>SUM(E365:E373)</f>
        <v>2427.02</v>
      </c>
      <c r="F374" s="2"/>
      <c r="G374" s="2"/>
      <c r="H374" s="9">
        <f>SUM(H365:H373)</f>
        <v>2427.02</v>
      </c>
      <c r="I374" s="168"/>
      <c r="J374" s="168"/>
      <c r="K374" s="168"/>
      <c r="L374" s="168"/>
      <c r="M374" s="168"/>
    </row>
    <row r="375" spans="1:21" ht="15.75" thickBot="1" x14ac:dyDescent="0.3">
      <c r="A375" s="12"/>
      <c r="B375" s="13"/>
      <c r="C375" s="13"/>
      <c r="D375" s="13"/>
      <c r="E375" s="41">
        <f>E374/100</f>
        <v>24.270199999999999</v>
      </c>
      <c r="F375" s="13"/>
      <c r="G375" s="13"/>
      <c r="H375" s="53">
        <f>H374/100</f>
        <v>24.270199999999999</v>
      </c>
      <c r="I375" s="168"/>
      <c r="J375" s="168"/>
      <c r="K375" s="168"/>
      <c r="L375" s="168"/>
      <c r="M375" s="168"/>
    </row>
    <row r="376" spans="1:21" x14ac:dyDescent="0.25">
      <c r="A376" s="14" t="s">
        <v>169</v>
      </c>
      <c r="B376" s="4">
        <v>200</v>
      </c>
      <c r="C376" s="4"/>
      <c r="D376" s="4"/>
      <c r="E376" s="157"/>
      <c r="F376" s="4">
        <v>200</v>
      </c>
      <c r="G376" s="4"/>
      <c r="H376" s="158"/>
      <c r="I376" s="168"/>
      <c r="J376" s="168"/>
      <c r="K376" s="168"/>
      <c r="L376" s="168"/>
      <c r="M376" s="168"/>
    </row>
    <row r="377" spans="1:21" x14ac:dyDescent="0.25">
      <c r="A377" s="8" t="s">
        <v>161</v>
      </c>
      <c r="B377" s="2">
        <v>20</v>
      </c>
      <c r="C377" s="2">
        <f>B377*0.1</f>
        <v>2</v>
      </c>
      <c r="D377" s="2">
        <v>322</v>
      </c>
      <c r="E377" s="2">
        <f>D377*C377</f>
        <v>644</v>
      </c>
      <c r="F377" s="2">
        <v>20</v>
      </c>
      <c r="G377" s="2">
        <f>F377*0.1</f>
        <v>2</v>
      </c>
      <c r="H377" s="9">
        <f>G377*D377</f>
        <v>644</v>
      </c>
      <c r="I377" s="168"/>
      <c r="J377" s="168"/>
      <c r="K377" s="168"/>
      <c r="L377" s="168"/>
      <c r="M377" s="168"/>
    </row>
    <row r="378" spans="1:21" x14ac:dyDescent="0.25">
      <c r="A378" s="8" t="s">
        <v>2</v>
      </c>
      <c r="B378" s="2">
        <v>15</v>
      </c>
      <c r="C378" s="2">
        <f>B378*0.1</f>
        <v>1.5</v>
      </c>
      <c r="D378" s="2">
        <v>85.8</v>
      </c>
      <c r="E378" s="2">
        <f>D378*C378</f>
        <v>128.69999999999999</v>
      </c>
      <c r="F378" s="2">
        <v>15</v>
      </c>
      <c r="G378" s="2">
        <f>F378*0.1</f>
        <v>1.5</v>
      </c>
      <c r="H378" s="9">
        <f>G378*D378</f>
        <v>128.69999999999999</v>
      </c>
      <c r="I378" s="168"/>
      <c r="J378" s="168"/>
      <c r="K378" s="168"/>
      <c r="L378" s="168"/>
      <c r="M378" s="168"/>
    </row>
    <row r="379" spans="1:21" x14ac:dyDescent="0.25">
      <c r="A379" s="8"/>
      <c r="B379" s="2"/>
      <c r="C379" s="2"/>
      <c r="D379" s="2"/>
      <c r="E379" s="2">
        <f>SUM(E377:E378)</f>
        <v>772.7</v>
      </c>
      <c r="F379" s="2"/>
      <c r="G379" s="2"/>
      <c r="H379" s="9">
        <f>SUM(H377:H378)</f>
        <v>772.7</v>
      </c>
      <c r="I379" s="168"/>
      <c r="J379" s="168"/>
      <c r="K379" s="168"/>
      <c r="L379" s="168"/>
      <c r="M379" s="168"/>
    </row>
    <row r="380" spans="1:21" ht="15.75" thickBot="1" x14ac:dyDescent="0.3">
      <c r="A380" s="12"/>
      <c r="B380" s="13"/>
      <c r="C380" s="13"/>
      <c r="D380" s="13"/>
      <c r="E380" s="32">
        <f>E379/100</f>
        <v>7.7270000000000003</v>
      </c>
      <c r="F380" s="32"/>
      <c r="G380" s="32"/>
      <c r="H380" s="33">
        <f>H379/100</f>
        <v>7.7270000000000003</v>
      </c>
      <c r="I380" s="168"/>
      <c r="J380" s="168"/>
      <c r="K380" s="168"/>
      <c r="L380" s="168"/>
      <c r="M380" s="168"/>
    </row>
    <row r="381" spans="1:21" ht="15.75" thickBot="1" x14ac:dyDescent="0.3">
      <c r="A381" s="5" t="s">
        <v>55</v>
      </c>
      <c r="B381" s="37">
        <v>40</v>
      </c>
      <c r="C381" s="6">
        <f>B381*0.1</f>
        <v>4</v>
      </c>
      <c r="D381" s="6">
        <v>62</v>
      </c>
      <c r="E381" s="37">
        <f>D381*C381/100</f>
        <v>2.48</v>
      </c>
      <c r="F381" s="37">
        <v>50</v>
      </c>
      <c r="G381" s="6">
        <v>5</v>
      </c>
      <c r="H381" s="38">
        <f>G381*D381/100</f>
        <v>3.1</v>
      </c>
      <c r="I381" s="168"/>
      <c r="J381" s="168"/>
      <c r="K381" s="168"/>
      <c r="L381" s="168"/>
      <c r="M381" s="168"/>
    </row>
    <row r="382" spans="1:21" ht="15.75" thickBot="1" x14ac:dyDescent="0.3">
      <c r="A382" s="34" t="s">
        <v>56</v>
      </c>
      <c r="B382" s="13"/>
      <c r="C382" s="13"/>
      <c r="D382" s="13">
        <v>117</v>
      </c>
      <c r="E382" s="37">
        <f>D382*C382/100</f>
        <v>0</v>
      </c>
      <c r="F382" s="32">
        <v>20</v>
      </c>
      <c r="G382" s="13">
        <v>2</v>
      </c>
      <c r="H382" s="38">
        <f>G382*D382/100</f>
        <v>2.34</v>
      </c>
      <c r="I382" s="168"/>
      <c r="J382" s="168"/>
      <c r="K382" s="168"/>
      <c r="L382" s="168"/>
      <c r="M382" s="168"/>
    </row>
    <row r="383" spans="1:21" ht="15.75" thickBot="1" x14ac:dyDescent="0.3">
      <c r="A383" s="21" t="s">
        <v>50</v>
      </c>
      <c r="B383" s="11"/>
      <c r="C383" s="11"/>
      <c r="D383" s="11"/>
      <c r="E383" s="26">
        <f>E375+E380+E381</f>
        <v>34.477199999999996</v>
      </c>
      <c r="F383" s="30"/>
      <c r="G383" s="30"/>
      <c r="H383" s="27">
        <f>H375+H380+H381+H382</f>
        <v>37.437200000000004</v>
      </c>
      <c r="I383" s="168"/>
      <c r="J383" s="168"/>
      <c r="K383" s="168"/>
      <c r="L383" s="168"/>
      <c r="M383" s="168"/>
    </row>
    <row r="384" spans="1:21" ht="16.5" thickBot="1" x14ac:dyDescent="0.3">
      <c r="A384" s="399" t="s">
        <v>177</v>
      </c>
      <c r="B384" s="400"/>
      <c r="C384" s="400"/>
      <c r="D384" s="400"/>
      <c r="E384" s="400"/>
      <c r="F384" s="400"/>
      <c r="G384" s="400"/>
      <c r="H384" s="401"/>
      <c r="I384" s="168"/>
      <c r="J384" s="168"/>
      <c r="K384" s="168"/>
      <c r="L384" s="168"/>
      <c r="M384" s="168"/>
    </row>
    <row r="385" spans="1:19" x14ac:dyDescent="0.25">
      <c r="A385" s="362" t="s">
        <v>16</v>
      </c>
      <c r="B385" s="363" t="s">
        <v>86</v>
      </c>
      <c r="C385" s="363"/>
      <c r="D385" s="363"/>
      <c r="E385" s="363"/>
      <c r="F385" s="363" t="s">
        <v>85</v>
      </c>
      <c r="G385" s="363"/>
      <c r="H385" s="364"/>
      <c r="I385" s="168"/>
      <c r="J385" s="168"/>
      <c r="K385" s="168"/>
      <c r="L385" s="168"/>
      <c r="M385" s="168"/>
    </row>
    <row r="386" spans="1:19" ht="30.75" thickBot="1" x14ac:dyDescent="0.3">
      <c r="A386" s="359"/>
      <c r="B386" s="16" t="s">
        <v>73</v>
      </c>
      <c r="C386" s="44" t="s">
        <v>5</v>
      </c>
      <c r="D386" s="44" t="s">
        <v>6</v>
      </c>
      <c r="E386" s="44" t="s">
        <v>13</v>
      </c>
      <c r="F386" s="16" t="s">
        <v>73</v>
      </c>
      <c r="G386" s="44" t="s">
        <v>14</v>
      </c>
      <c r="H386" s="45" t="s">
        <v>13</v>
      </c>
      <c r="I386" s="168"/>
      <c r="J386" s="168"/>
      <c r="K386" s="168"/>
      <c r="L386" s="168"/>
      <c r="M386" s="168"/>
    </row>
    <row r="387" spans="1:19" ht="29.25" x14ac:dyDescent="0.25">
      <c r="A387" s="46" t="s">
        <v>91</v>
      </c>
      <c r="B387" s="37">
        <v>250</v>
      </c>
      <c r="C387" s="37"/>
      <c r="D387" s="37"/>
      <c r="E387" s="37"/>
      <c r="F387" s="37">
        <v>250</v>
      </c>
      <c r="G387" s="6"/>
      <c r="H387" s="7"/>
      <c r="I387" s="168"/>
      <c r="J387" s="168"/>
      <c r="K387" s="168"/>
      <c r="L387" s="168"/>
      <c r="M387" s="168"/>
    </row>
    <row r="388" spans="1:19" x14ac:dyDescent="0.25">
      <c r="A388" s="8" t="s">
        <v>18</v>
      </c>
      <c r="B388" s="2">
        <v>100</v>
      </c>
      <c r="C388" s="2">
        <v>10</v>
      </c>
      <c r="D388" s="2">
        <v>39</v>
      </c>
      <c r="E388" s="2">
        <f>D388*C388</f>
        <v>390</v>
      </c>
      <c r="F388" s="2">
        <v>100</v>
      </c>
      <c r="G388" s="2">
        <v>10</v>
      </c>
      <c r="H388" s="9">
        <f>G388*D388</f>
        <v>390</v>
      </c>
      <c r="I388" s="168"/>
      <c r="J388" s="168"/>
      <c r="K388" s="168"/>
      <c r="L388" s="168"/>
      <c r="M388" s="168"/>
    </row>
    <row r="389" spans="1:19" x14ac:dyDescent="0.25">
      <c r="A389" s="8" t="s">
        <v>19</v>
      </c>
      <c r="B389" s="2">
        <v>15</v>
      </c>
      <c r="C389" s="2">
        <v>1.5</v>
      </c>
      <c r="D389" s="2">
        <v>72</v>
      </c>
      <c r="E389" s="2">
        <f t="shared" ref="E389:E396" si="74">D389*C389</f>
        <v>108</v>
      </c>
      <c r="F389" s="2">
        <v>15</v>
      </c>
      <c r="G389" s="2">
        <v>1.5</v>
      </c>
      <c r="H389" s="9">
        <f t="shared" ref="H389:H396" si="75">G389*D389</f>
        <v>108</v>
      </c>
      <c r="I389" s="168"/>
      <c r="J389" s="168"/>
      <c r="K389" s="168"/>
      <c r="L389" s="168"/>
      <c r="M389" s="168"/>
      <c r="N389" s="168"/>
      <c r="O389" s="168"/>
    </row>
    <row r="390" spans="1:19" x14ac:dyDescent="0.25">
      <c r="A390" s="8" t="s">
        <v>25</v>
      </c>
      <c r="B390" s="2">
        <v>13.8</v>
      </c>
      <c r="C390" s="2">
        <v>1.4</v>
      </c>
      <c r="D390" s="2">
        <v>49</v>
      </c>
      <c r="E390" s="2">
        <f t="shared" si="74"/>
        <v>68.599999999999994</v>
      </c>
      <c r="F390" s="2">
        <v>13.8</v>
      </c>
      <c r="G390" s="2">
        <v>1.4</v>
      </c>
      <c r="H390" s="9">
        <f t="shared" si="75"/>
        <v>68.599999999999994</v>
      </c>
      <c r="I390" s="168"/>
      <c r="J390" s="168"/>
      <c r="K390" s="168"/>
      <c r="L390" s="168"/>
      <c r="M390" s="171"/>
      <c r="N390" s="171"/>
      <c r="O390" s="171"/>
      <c r="P390" s="168"/>
      <c r="Q390" s="168"/>
      <c r="R390" s="168"/>
      <c r="S390" s="168"/>
    </row>
    <row r="391" spans="1:19" x14ac:dyDescent="0.25">
      <c r="A391" s="8" t="s">
        <v>26</v>
      </c>
      <c r="B391" s="2">
        <v>10</v>
      </c>
      <c r="C391" s="2">
        <v>1</v>
      </c>
      <c r="D391" s="2">
        <v>30</v>
      </c>
      <c r="E391" s="2">
        <f t="shared" si="74"/>
        <v>30</v>
      </c>
      <c r="F391" s="2">
        <v>10</v>
      </c>
      <c r="G391" s="2">
        <v>1</v>
      </c>
      <c r="H391" s="9">
        <f t="shared" si="75"/>
        <v>30</v>
      </c>
      <c r="I391" s="168"/>
      <c r="J391" s="168"/>
      <c r="K391" s="168"/>
      <c r="L391" s="171"/>
      <c r="M391" s="171"/>
      <c r="N391" s="171"/>
      <c r="O391" s="171"/>
      <c r="P391" s="171"/>
      <c r="Q391" s="171"/>
      <c r="R391" s="171"/>
      <c r="S391" s="168"/>
    </row>
    <row r="392" spans="1:19" x14ac:dyDescent="0.25">
      <c r="A392" s="8" t="s">
        <v>68</v>
      </c>
      <c r="B392" s="2">
        <v>0.6</v>
      </c>
      <c r="C392" s="2">
        <v>0.06</v>
      </c>
      <c r="D392" s="2">
        <v>620</v>
      </c>
      <c r="E392" s="2">
        <f t="shared" si="74"/>
        <v>37.199999999999996</v>
      </c>
      <c r="F392" s="2">
        <v>0.6</v>
      </c>
      <c r="G392" s="2">
        <v>0.06</v>
      </c>
      <c r="H392" s="9">
        <f t="shared" si="75"/>
        <v>37.199999999999996</v>
      </c>
      <c r="I392" s="168"/>
      <c r="J392" s="168"/>
      <c r="K392" s="168"/>
      <c r="L392" s="171"/>
      <c r="M392" s="171"/>
      <c r="N392" s="171"/>
      <c r="O392" s="171"/>
      <c r="P392" s="171"/>
      <c r="Q392" s="171"/>
      <c r="R392" s="171"/>
      <c r="S392" s="168"/>
    </row>
    <row r="393" spans="1:19" x14ac:dyDescent="0.25">
      <c r="A393" s="8" t="s">
        <v>39</v>
      </c>
      <c r="B393" s="2">
        <v>4.2</v>
      </c>
      <c r="C393" s="2">
        <v>11</v>
      </c>
      <c r="D393" s="2">
        <v>11</v>
      </c>
      <c r="E393" s="2">
        <f t="shared" si="74"/>
        <v>121</v>
      </c>
      <c r="F393" s="2">
        <v>4.2</v>
      </c>
      <c r="G393" s="2">
        <v>11</v>
      </c>
      <c r="H393" s="9">
        <f t="shared" si="75"/>
        <v>121</v>
      </c>
      <c r="I393" s="168"/>
      <c r="J393" s="168"/>
      <c r="K393" s="168"/>
      <c r="L393" s="171"/>
      <c r="M393" s="171"/>
      <c r="N393" s="171"/>
      <c r="O393" s="171"/>
      <c r="P393" s="171"/>
      <c r="Q393" s="171"/>
      <c r="R393" s="171"/>
      <c r="S393" s="168"/>
    </row>
    <row r="394" spans="1:19" x14ac:dyDescent="0.25">
      <c r="A394" s="8" t="s">
        <v>1</v>
      </c>
      <c r="B394" s="2">
        <v>2</v>
      </c>
      <c r="C394" s="2">
        <v>0.2</v>
      </c>
      <c r="D394" s="2">
        <v>27</v>
      </c>
      <c r="E394" s="2">
        <f t="shared" si="74"/>
        <v>5.4</v>
      </c>
      <c r="F394" s="2">
        <v>2</v>
      </c>
      <c r="G394" s="2">
        <v>0.2</v>
      </c>
      <c r="H394" s="9">
        <f t="shared" si="75"/>
        <v>5.4</v>
      </c>
      <c r="I394" s="168"/>
      <c r="J394" s="168"/>
      <c r="K394" s="168"/>
      <c r="L394" s="171"/>
      <c r="M394" s="171"/>
      <c r="N394" s="171"/>
      <c r="O394" s="171"/>
      <c r="P394" s="171"/>
      <c r="Q394" s="171"/>
      <c r="R394" s="171"/>
      <c r="S394" s="168"/>
    </row>
    <row r="395" spans="1:19" x14ac:dyDescent="0.25">
      <c r="A395" s="8" t="s">
        <v>67</v>
      </c>
      <c r="B395" s="2">
        <v>3</v>
      </c>
      <c r="C395" s="2">
        <v>0.3</v>
      </c>
      <c r="D395" s="2">
        <v>138</v>
      </c>
      <c r="E395" s="2">
        <f t="shared" si="74"/>
        <v>41.4</v>
      </c>
      <c r="F395" s="2">
        <v>3</v>
      </c>
      <c r="G395" s="2">
        <v>0.3</v>
      </c>
      <c r="H395" s="9">
        <f t="shared" si="75"/>
        <v>41.4</v>
      </c>
      <c r="I395" s="168"/>
      <c r="J395" s="168"/>
      <c r="K395" s="168"/>
      <c r="L395" s="171"/>
      <c r="M395" s="171"/>
      <c r="N395" s="171"/>
      <c r="O395" s="171"/>
      <c r="P395" s="171"/>
      <c r="Q395" s="171"/>
      <c r="R395" s="171"/>
      <c r="S395" s="168"/>
    </row>
    <row r="396" spans="1:19" x14ac:dyDescent="0.25">
      <c r="A396" s="8" t="s">
        <v>34</v>
      </c>
      <c r="B396" s="2">
        <v>44</v>
      </c>
      <c r="C396" s="2">
        <v>4.4000000000000004</v>
      </c>
      <c r="D396" s="2">
        <v>250</v>
      </c>
      <c r="E396" s="2">
        <f t="shared" si="74"/>
        <v>1100</v>
      </c>
      <c r="F396" s="2">
        <v>44</v>
      </c>
      <c r="G396" s="2">
        <v>4.4000000000000004</v>
      </c>
      <c r="H396" s="9">
        <f t="shared" si="75"/>
        <v>1100</v>
      </c>
      <c r="I396" s="168"/>
      <c r="J396" s="168"/>
      <c r="K396" s="168"/>
      <c r="L396" s="171"/>
      <c r="M396" s="171"/>
      <c r="N396" s="171"/>
      <c r="O396" s="171"/>
      <c r="P396" s="171"/>
      <c r="Q396" s="171"/>
      <c r="R396" s="171"/>
      <c r="S396" s="168"/>
    </row>
    <row r="397" spans="1:19" x14ac:dyDescent="0.25">
      <c r="A397" s="8"/>
      <c r="B397" s="2"/>
      <c r="C397" s="2"/>
      <c r="D397" s="2"/>
      <c r="E397" s="2">
        <f>SUM(E388:E396)</f>
        <v>1901.6</v>
      </c>
      <c r="F397" s="2"/>
      <c r="G397" s="2"/>
      <c r="H397" s="9">
        <f>SUM(H388:H396)</f>
        <v>1901.6</v>
      </c>
      <c r="I397" s="168"/>
      <c r="J397" s="168"/>
      <c r="K397" s="168"/>
      <c r="L397" s="171"/>
      <c r="M397" s="171"/>
      <c r="N397" s="171"/>
      <c r="O397" s="171"/>
      <c r="P397" s="171"/>
      <c r="Q397" s="171"/>
      <c r="R397" s="171"/>
      <c r="S397" s="168"/>
    </row>
    <row r="398" spans="1:19" ht="15.75" thickBot="1" x14ac:dyDescent="0.3">
      <c r="A398" s="12"/>
      <c r="B398" s="13"/>
      <c r="C398" s="13"/>
      <c r="D398" s="13"/>
      <c r="E398" s="41">
        <f>E397/100</f>
        <v>19.015999999999998</v>
      </c>
      <c r="F398" s="32"/>
      <c r="G398" s="32"/>
      <c r="H398" s="53">
        <f>H397/100</f>
        <v>19.015999999999998</v>
      </c>
      <c r="I398" s="168"/>
      <c r="J398" s="168"/>
      <c r="K398" s="168"/>
      <c r="L398" s="171"/>
      <c r="M398" s="168"/>
      <c r="P398" s="171"/>
      <c r="Q398" s="171"/>
      <c r="R398" s="171"/>
      <c r="S398" s="168"/>
    </row>
    <row r="399" spans="1:19" x14ac:dyDescent="0.25">
      <c r="A399" s="47" t="s">
        <v>191</v>
      </c>
      <c r="B399" s="37">
        <v>200</v>
      </c>
      <c r="C399" s="37"/>
      <c r="D399" s="37"/>
      <c r="E399" s="37"/>
      <c r="F399" s="37">
        <v>200</v>
      </c>
      <c r="G399" s="6"/>
      <c r="H399" s="7"/>
      <c r="I399" s="168"/>
      <c r="J399" s="168"/>
      <c r="K399" s="168"/>
      <c r="L399" s="168"/>
    </row>
    <row r="400" spans="1:19" x14ac:dyDescent="0.25">
      <c r="A400" s="87" t="s">
        <v>161</v>
      </c>
      <c r="B400" s="35">
        <v>20</v>
      </c>
      <c r="C400" s="35">
        <f>B400*100/1000</f>
        <v>2</v>
      </c>
      <c r="D400" s="35">
        <v>322</v>
      </c>
      <c r="E400" s="2">
        <f>D400*C400</f>
        <v>644</v>
      </c>
      <c r="F400" s="35">
        <v>20</v>
      </c>
      <c r="G400" s="29">
        <f>F400*0.1</f>
        <v>2</v>
      </c>
      <c r="H400" s="61">
        <f>G400*D400</f>
        <v>644</v>
      </c>
    </row>
    <row r="401" spans="1:13" x14ac:dyDescent="0.25">
      <c r="A401" s="87" t="s">
        <v>2</v>
      </c>
      <c r="B401" s="35">
        <v>15</v>
      </c>
      <c r="C401" s="35">
        <f t="shared" ref="C401:C402" si="76">B401*100/1000</f>
        <v>1.5</v>
      </c>
      <c r="D401" s="35">
        <v>85.8</v>
      </c>
      <c r="E401" s="2">
        <f t="shared" ref="E401:E402" si="77">D401*C401</f>
        <v>128.69999999999999</v>
      </c>
      <c r="F401" s="35">
        <v>15</v>
      </c>
      <c r="G401" s="29">
        <f t="shared" ref="G401:G402" si="78">F401*0.1</f>
        <v>1.5</v>
      </c>
      <c r="H401" s="61">
        <f>G401*D401</f>
        <v>128.69999999999999</v>
      </c>
    </row>
    <row r="402" spans="1:13" x14ac:dyDescent="0.25">
      <c r="A402" s="8" t="s">
        <v>132</v>
      </c>
      <c r="B402" s="2">
        <v>10</v>
      </c>
      <c r="C402" s="35">
        <f t="shared" si="76"/>
        <v>1</v>
      </c>
      <c r="D402" s="2">
        <v>465</v>
      </c>
      <c r="E402" s="2">
        <f t="shared" si="77"/>
        <v>465</v>
      </c>
      <c r="F402" s="2">
        <v>10</v>
      </c>
      <c r="G402" s="29">
        <f t="shared" si="78"/>
        <v>1</v>
      </c>
      <c r="H402" s="61">
        <f>G402*D402</f>
        <v>465</v>
      </c>
    </row>
    <row r="403" spans="1:13" ht="15.75" thickBot="1" x14ac:dyDescent="0.3">
      <c r="A403" s="12"/>
      <c r="B403" s="13"/>
      <c r="C403" s="13"/>
      <c r="D403" s="13"/>
      <c r="E403" s="32">
        <f>(E400+E401+E402)/100</f>
        <v>12.377000000000001</v>
      </c>
      <c r="F403" s="13"/>
      <c r="G403" s="13"/>
      <c r="H403" s="33">
        <f>(H400+H401+H402)/100</f>
        <v>12.377000000000001</v>
      </c>
    </row>
    <row r="404" spans="1:13" x14ac:dyDescent="0.25">
      <c r="A404" s="28" t="s">
        <v>55</v>
      </c>
      <c r="B404" s="35">
        <v>50</v>
      </c>
      <c r="C404" s="29">
        <v>5</v>
      </c>
      <c r="D404" s="29">
        <v>62</v>
      </c>
      <c r="E404" s="35">
        <f>D404*C404/100</f>
        <v>3.1</v>
      </c>
      <c r="F404" s="35">
        <v>50</v>
      </c>
      <c r="G404" s="29">
        <v>5</v>
      </c>
      <c r="H404" s="36">
        <f>G404*D404/100</f>
        <v>3.1</v>
      </c>
      <c r="M404" s="168"/>
    </row>
    <row r="405" spans="1:13" ht="15.75" thickBot="1" x14ac:dyDescent="0.3">
      <c r="A405" s="23" t="s">
        <v>56</v>
      </c>
      <c r="B405" s="4">
        <v>20</v>
      </c>
      <c r="C405" s="4">
        <v>2</v>
      </c>
      <c r="D405" s="4">
        <v>117</v>
      </c>
      <c r="E405" s="22">
        <f>C405*D405/100</f>
        <v>2.34</v>
      </c>
      <c r="F405" s="22">
        <v>20</v>
      </c>
      <c r="G405" s="4">
        <v>2</v>
      </c>
      <c r="H405" s="36">
        <f>G405*D405/100</f>
        <v>2.34</v>
      </c>
      <c r="I405" s="168"/>
      <c r="J405" s="168"/>
      <c r="K405" s="168"/>
      <c r="L405" s="168"/>
      <c r="M405" s="168"/>
    </row>
    <row r="406" spans="1:13" ht="15.75" thickBot="1" x14ac:dyDescent="0.3">
      <c r="A406" s="111" t="s">
        <v>50</v>
      </c>
      <c r="B406" s="65"/>
      <c r="C406" s="65"/>
      <c r="D406" s="65"/>
      <c r="E406" s="112">
        <f>E398+E403+E404+E405</f>
        <v>36.832999999999998</v>
      </c>
      <c r="F406" s="113"/>
      <c r="G406" s="113"/>
      <c r="H406" s="114">
        <f>H398+H403+H404+H405</f>
        <v>36.832999999999998</v>
      </c>
      <c r="I406" s="168"/>
      <c r="J406" s="168"/>
      <c r="K406" s="168"/>
      <c r="L406" s="168"/>
      <c r="M406" s="168"/>
    </row>
    <row r="407" spans="1:13" ht="16.5" thickBot="1" x14ac:dyDescent="0.3">
      <c r="A407" s="399" t="s">
        <v>180</v>
      </c>
      <c r="B407" s="400"/>
      <c r="C407" s="400"/>
      <c r="D407" s="400"/>
      <c r="E407" s="400"/>
      <c r="F407" s="400"/>
      <c r="G407" s="400"/>
      <c r="H407" s="401"/>
      <c r="I407" s="168"/>
      <c r="J407" s="168"/>
      <c r="K407" s="168"/>
      <c r="L407" s="168"/>
      <c r="M407" s="168"/>
    </row>
    <row r="408" spans="1:13" x14ac:dyDescent="0.25">
      <c r="A408" s="362" t="s">
        <v>16</v>
      </c>
      <c r="B408" s="363" t="s">
        <v>86</v>
      </c>
      <c r="C408" s="363"/>
      <c r="D408" s="363"/>
      <c r="E408" s="363"/>
      <c r="F408" s="363" t="s">
        <v>85</v>
      </c>
      <c r="G408" s="363"/>
      <c r="H408" s="364"/>
      <c r="I408" s="168"/>
      <c r="J408" s="168"/>
      <c r="K408" s="168"/>
      <c r="L408" s="168"/>
      <c r="M408" s="168"/>
    </row>
    <row r="409" spans="1:13" ht="30.75" thickBot="1" x14ac:dyDescent="0.3">
      <c r="A409" s="359"/>
      <c r="B409" s="16" t="s">
        <v>73</v>
      </c>
      <c r="C409" s="44" t="s">
        <v>5</v>
      </c>
      <c r="D409" s="44" t="s">
        <v>6</v>
      </c>
      <c r="E409" s="44" t="s">
        <v>13</v>
      </c>
      <c r="F409" s="16" t="s">
        <v>73</v>
      </c>
      <c r="G409" s="44" t="s">
        <v>14</v>
      </c>
      <c r="H409" s="45" t="s">
        <v>13</v>
      </c>
      <c r="I409" s="168"/>
      <c r="J409" s="168"/>
      <c r="K409" s="168"/>
      <c r="L409" s="168"/>
    </row>
    <row r="410" spans="1:13" ht="29.25" x14ac:dyDescent="0.25">
      <c r="A410" s="46" t="s">
        <v>233</v>
      </c>
      <c r="B410" s="37">
        <v>250</v>
      </c>
      <c r="C410" s="37"/>
      <c r="D410" s="37"/>
      <c r="E410" s="37"/>
      <c r="F410" s="37">
        <v>250</v>
      </c>
      <c r="G410" s="6"/>
      <c r="H410" s="7"/>
      <c r="I410" s="168"/>
      <c r="J410" s="168"/>
      <c r="K410" s="168"/>
      <c r="L410" s="168"/>
    </row>
    <row r="411" spans="1:13" x14ac:dyDescent="0.25">
      <c r="A411" s="8" t="s">
        <v>18</v>
      </c>
      <c r="B411" s="2">
        <v>110</v>
      </c>
      <c r="C411" s="2">
        <f>B411*0.1</f>
        <v>11</v>
      </c>
      <c r="D411" s="2">
        <v>49</v>
      </c>
      <c r="E411" s="2">
        <f>D411*C411</f>
        <v>539</v>
      </c>
      <c r="F411" s="2">
        <v>110</v>
      </c>
      <c r="G411" s="121">
        <f t="shared" ref="G411:G416" si="79">F411*0.1</f>
        <v>11</v>
      </c>
      <c r="H411" s="9">
        <f>G411*D411</f>
        <v>539</v>
      </c>
      <c r="I411" s="168"/>
      <c r="J411" s="168"/>
      <c r="K411" s="168"/>
      <c r="L411" s="168"/>
    </row>
    <row r="412" spans="1:13" x14ac:dyDescent="0.25">
      <c r="A412" s="8" t="s">
        <v>40</v>
      </c>
      <c r="B412" s="2">
        <v>30</v>
      </c>
      <c r="C412" s="2">
        <f t="shared" ref="C412:C416" si="80">B412*0.1</f>
        <v>3</v>
      </c>
      <c r="D412" s="2">
        <v>57</v>
      </c>
      <c r="E412" s="2">
        <f t="shared" ref="E412:E417" si="81">D412*C412</f>
        <v>171</v>
      </c>
      <c r="F412" s="2">
        <v>30</v>
      </c>
      <c r="G412" s="121">
        <f t="shared" si="79"/>
        <v>3</v>
      </c>
      <c r="H412" s="9">
        <f t="shared" ref="H412:H417" si="82">G412*D412</f>
        <v>171</v>
      </c>
      <c r="I412" s="168"/>
      <c r="J412" s="168"/>
      <c r="K412" s="168"/>
      <c r="L412" s="168"/>
    </row>
    <row r="413" spans="1:13" x14ac:dyDescent="0.25">
      <c r="A413" s="8" t="s">
        <v>25</v>
      </c>
      <c r="B413" s="2">
        <v>13.7</v>
      </c>
      <c r="C413" s="2">
        <f t="shared" si="80"/>
        <v>1.37</v>
      </c>
      <c r="D413" s="2">
        <v>49</v>
      </c>
      <c r="E413" s="2">
        <f t="shared" si="81"/>
        <v>67.13000000000001</v>
      </c>
      <c r="F413" s="2">
        <v>14</v>
      </c>
      <c r="G413" s="121">
        <f t="shared" si="79"/>
        <v>1.4000000000000001</v>
      </c>
      <c r="H413" s="9">
        <f t="shared" si="82"/>
        <v>68.600000000000009</v>
      </c>
      <c r="I413" s="168"/>
      <c r="J413" s="168"/>
      <c r="K413" s="168"/>
      <c r="L413" s="168"/>
    </row>
    <row r="414" spans="1:13" x14ac:dyDescent="0.25">
      <c r="A414" s="8" t="s">
        <v>19</v>
      </c>
      <c r="B414" s="2">
        <v>15</v>
      </c>
      <c r="C414" s="2">
        <f t="shared" si="80"/>
        <v>1.5</v>
      </c>
      <c r="D414" s="2">
        <v>72</v>
      </c>
      <c r="E414" s="2">
        <f t="shared" si="81"/>
        <v>108</v>
      </c>
      <c r="F414" s="2">
        <v>15</v>
      </c>
      <c r="G414" s="121">
        <f t="shared" si="79"/>
        <v>1.5</v>
      </c>
      <c r="H414" s="9">
        <f t="shared" si="82"/>
        <v>108</v>
      </c>
      <c r="I414" s="168"/>
      <c r="J414" s="168"/>
      <c r="K414" s="168"/>
      <c r="L414" s="168"/>
    </row>
    <row r="415" spans="1:13" x14ac:dyDescent="0.25">
      <c r="A415" s="8" t="s">
        <v>1</v>
      </c>
      <c r="B415" s="2">
        <v>3</v>
      </c>
      <c r="C415" s="2">
        <f t="shared" si="80"/>
        <v>0.30000000000000004</v>
      </c>
      <c r="D415" s="2">
        <v>27</v>
      </c>
      <c r="E415" s="2">
        <f t="shared" si="81"/>
        <v>8.1000000000000014</v>
      </c>
      <c r="F415" s="2">
        <v>3</v>
      </c>
      <c r="G415" s="121">
        <f t="shared" si="79"/>
        <v>0.30000000000000004</v>
      </c>
      <c r="H415" s="9">
        <f t="shared" si="82"/>
        <v>8.1000000000000014</v>
      </c>
      <c r="I415" s="168"/>
      <c r="J415" s="168"/>
      <c r="K415" s="168"/>
      <c r="L415" s="168"/>
    </row>
    <row r="416" spans="1:13" x14ac:dyDescent="0.25">
      <c r="A416" s="67" t="s">
        <v>67</v>
      </c>
      <c r="B416" s="68">
        <v>3</v>
      </c>
      <c r="C416" s="2">
        <f t="shared" si="80"/>
        <v>0.30000000000000004</v>
      </c>
      <c r="D416" s="68">
        <v>138</v>
      </c>
      <c r="E416" s="68">
        <f t="shared" si="81"/>
        <v>41.400000000000006</v>
      </c>
      <c r="F416" s="68">
        <v>3</v>
      </c>
      <c r="G416" s="121">
        <f t="shared" si="79"/>
        <v>0.30000000000000004</v>
      </c>
      <c r="H416" s="9">
        <f t="shared" si="82"/>
        <v>41.400000000000006</v>
      </c>
      <c r="I416" s="168"/>
      <c r="J416" s="168"/>
      <c r="K416" s="168"/>
      <c r="L416" s="168"/>
    </row>
    <row r="417" spans="1:12" x14ac:dyDescent="0.25">
      <c r="A417" s="8" t="s">
        <v>34</v>
      </c>
      <c r="B417" s="2">
        <v>44</v>
      </c>
      <c r="C417" s="2">
        <v>4.4000000000000004</v>
      </c>
      <c r="D417" s="2">
        <v>250</v>
      </c>
      <c r="E417" s="2">
        <f t="shared" si="81"/>
        <v>1100</v>
      </c>
      <c r="F417" s="2">
        <v>44</v>
      </c>
      <c r="G417" s="2">
        <v>4.4000000000000004</v>
      </c>
      <c r="H417" s="9">
        <f t="shared" si="82"/>
        <v>1100</v>
      </c>
      <c r="I417" s="168"/>
      <c r="J417" s="168"/>
      <c r="K417" s="168"/>
      <c r="L417" s="168"/>
    </row>
    <row r="418" spans="1:12" ht="15.75" thickBot="1" x14ac:dyDescent="0.3">
      <c r="A418" s="14"/>
      <c r="B418" s="4"/>
      <c r="C418" s="4"/>
      <c r="D418" s="4"/>
      <c r="E418" s="4">
        <f>SUM(E411:E417)</f>
        <v>2034.63</v>
      </c>
      <c r="F418" s="4"/>
      <c r="G418" s="4"/>
      <c r="H418" s="15">
        <f>SUM(H411:H417)</f>
        <v>2036.1</v>
      </c>
      <c r="I418" s="168"/>
      <c r="J418" s="168"/>
      <c r="K418" s="168"/>
      <c r="L418" s="168"/>
    </row>
    <row r="419" spans="1:12" ht="15.75" thickBot="1" x14ac:dyDescent="0.3">
      <c r="A419" s="51"/>
      <c r="B419" s="50"/>
      <c r="C419" s="50"/>
      <c r="D419" s="50"/>
      <c r="E419" s="48">
        <f>E418/100</f>
        <v>20.346299999999999</v>
      </c>
      <c r="F419" s="48"/>
      <c r="G419" s="48"/>
      <c r="H419" s="107">
        <f>H418/100</f>
        <v>20.361000000000001</v>
      </c>
      <c r="I419" s="168"/>
      <c r="J419" s="168"/>
      <c r="K419" s="168"/>
      <c r="L419" s="168"/>
    </row>
    <row r="420" spans="1:12" x14ac:dyDescent="0.25">
      <c r="A420" s="47" t="s">
        <v>63</v>
      </c>
      <c r="B420" s="37">
        <v>200</v>
      </c>
      <c r="C420" s="37"/>
      <c r="D420" s="37"/>
      <c r="E420" s="37"/>
      <c r="F420" s="37">
        <v>200</v>
      </c>
      <c r="G420" s="6"/>
      <c r="H420" s="7"/>
      <c r="I420" s="168"/>
      <c r="J420" s="168"/>
      <c r="K420" s="168"/>
      <c r="L420" s="168"/>
    </row>
    <row r="421" spans="1:12" x14ac:dyDescent="0.25">
      <c r="A421" s="8"/>
      <c r="B421" s="2">
        <v>200</v>
      </c>
      <c r="C421" s="2">
        <v>20</v>
      </c>
      <c r="D421" s="2">
        <v>77</v>
      </c>
      <c r="E421" s="2">
        <f>C421*D421</f>
        <v>1540</v>
      </c>
      <c r="F421" s="2"/>
      <c r="G421" s="2"/>
      <c r="H421" s="9">
        <f>C421*D421</f>
        <v>1540</v>
      </c>
      <c r="I421" s="168"/>
      <c r="J421" s="168"/>
      <c r="K421" s="168"/>
      <c r="L421" s="168"/>
    </row>
    <row r="422" spans="1:12" ht="15.75" thickBot="1" x14ac:dyDescent="0.3">
      <c r="A422" s="12"/>
      <c r="B422" s="13"/>
      <c r="C422" s="13"/>
      <c r="D422" s="13"/>
      <c r="E422" s="32">
        <f>E421/100</f>
        <v>15.4</v>
      </c>
      <c r="F422" s="32"/>
      <c r="G422" s="32"/>
      <c r="H422" s="33">
        <f>H421/100</f>
        <v>15.4</v>
      </c>
      <c r="I422" s="168"/>
      <c r="J422" s="168"/>
      <c r="K422" s="168"/>
      <c r="L422" s="168"/>
    </row>
    <row r="423" spans="1:12" ht="15.75" thickBot="1" x14ac:dyDescent="0.3">
      <c r="A423" s="5" t="s">
        <v>55</v>
      </c>
      <c r="B423" s="37">
        <v>50</v>
      </c>
      <c r="C423" s="6">
        <v>5</v>
      </c>
      <c r="D423" s="6">
        <v>62</v>
      </c>
      <c r="E423" s="37">
        <f>D423*C423/100</f>
        <v>3.1</v>
      </c>
      <c r="F423" s="37">
        <v>50</v>
      </c>
      <c r="G423" s="6">
        <v>5</v>
      </c>
      <c r="H423" s="38">
        <f>G423*D423/100</f>
        <v>3.1</v>
      </c>
      <c r="I423" s="168"/>
      <c r="J423" s="168"/>
      <c r="K423" s="168"/>
      <c r="L423" s="168"/>
    </row>
    <row r="424" spans="1:12" ht="15.75" thickBot="1" x14ac:dyDescent="0.3">
      <c r="A424" s="111" t="s">
        <v>50</v>
      </c>
      <c r="B424" s="65"/>
      <c r="C424" s="65"/>
      <c r="D424" s="65"/>
      <c r="E424" s="112">
        <f>E419+E422+E423</f>
        <v>38.846299999999999</v>
      </c>
      <c r="F424" s="113"/>
      <c r="G424" s="113"/>
      <c r="H424" s="114">
        <f>H419+H422+H423</f>
        <v>38.861000000000004</v>
      </c>
      <c r="I424" s="168"/>
      <c r="J424" s="168"/>
      <c r="K424" s="168"/>
      <c r="L424" s="168"/>
    </row>
    <row r="425" spans="1:12" ht="16.5" thickBot="1" x14ac:dyDescent="0.3">
      <c r="A425" s="17"/>
      <c r="B425" s="357" t="s">
        <v>181</v>
      </c>
      <c r="C425" s="357"/>
      <c r="D425" s="357"/>
      <c r="E425" s="357"/>
      <c r="F425" s="357"/>
      <c r="G425" s="18"/>
      <c r="H425" s="19"/>
      <c r="I425" s="168"/>
      <c r="J425" s="168"/>
      <c r="K425" s="168"/>
      <c r="L425" s="168"/>
    </row>
    <row r="426" spans="1:12" x14ac:dyDescent="0.25">
      <c r="A426" s="362" t="s">
        <v>16</v>
      </c>
      <c r="B426" s="363" t="s">
        <v>86</v>
      </c>
      <c r="C426" s="363"/>
      <c r="D426" s="363"/>
      <c r="E426" s="363"/>
      <c r="F426" s="363" t="s">
        <v>85</v>
      </c>
      <c r="G426" s="363"/>
      <c r="H426" s="364"/>
      <c r="I426" s="168"/>
      <c r="J426" s="168"/>
      <c r="K426" s="168"/>
      <c r="L426" s="168"/>
    </row>
    <row r="427" spans="1:12" ht="30.75" thickBot="1" x14ac:dyDescent="0.3">
      <c r="A427" s="359"/>
      <c r="B427" s="16" t="s">
        <v>73</v>
      </c>
      <c r="C427" s="44" t="s">
        <v>5</v>
      </c>
      <c r="D427" s="44" t="s">
        <v>6</v>
      </c>
      <c r="E427" s="44" t="s">
        <v>13</v>
      </c>
      <c r="F427" s="16" t="s">
        <v>73</v>
      </c>
      <c r="G427" s="44" t="s">
        <v>14</v>
      </c>
      <c r="H427" s="45" t="s">
        <v>13</v>
      </c>
      <c r="I427" s="168"/>
      <c r="J427" s="168"/>
      <c r="K427" s="168"/>
      <c r="L427" s="168"/>
    </row>
    <row r="428" spans="1:12" ht="29.25" x14ac:dyDescent="0.25">
      <c r="A428" s="46" t="s">
        <v>90</v>
      </c>
      <c r="B428" s="37">
        <v>250</v>
      </c>
      <c r="C428" s="37"/>
      <c r="D428" s="37"/>
      <c r="E428" s="37"/>
      <c r="F428" s="37">
        <v>250</v>
      </c>
      <c r="G428" s="6"/>
      <c r="H428" s="7"/>
      <c r="I428" s="168"/>
      <c r="J428" s="168"/>
      <c r="K428" s="168"/>
      <c r="L428" s="168"/>
    </row>
    <row r="429" spans="1:12" x14ac:dyDescent="0.25">
      <c r="A429" s="8" t="s">
        <v>18</v>
      </c>
      <c r="B429" s="2">
        <v>150.30000000000001</v>
      </c>
      <c r="C429" s="2">
        <v>15</v>
      </c>
      <c r="D429" s="2">
        <v>49</v>
      </c>
      <c r="E429" s="2">
        <f>D429*C429</f>
        <v>735</v>
      </c>
      <c r="F429" s="2">
        <v>150.30000000000001</v>
      </c>
      <c r="G429" s="2">
        <v>15</v>
      </c>
      <c r="H429" s="9">
        <f>G429*D429</f>
        <v>735</v>
      </c>
      <c r="I429" s="168"/>
      <c r="J429" s="168"/>
      <c r="K429" s="168"/>
      <c r="L429" s="168"/>
    </row>
    <row r="430" spans="1:12" x14ac:dyDescent="0.25">
      <c r="A430" s="8" t="s">
        <v>3</v>
      </c>
      <c r="B430" s="2">
        <v>9</v>
      </c>
      <c r="C430" s="2">
        <v>0.9</v>
      </c>
      <c r="D430" s="2">
        <v>102</v>
      </c>
      <c r="E430" s="2">
        <f t="shared" ref="E430:E435" si="83">D430*C430</f>
        <v>91.8</v>
      </c>
      <c r="F430" s="2">
        <v>9</v>
      </c>
      <c r="G430" s="2">
        <v>0.9</v>
      </c>
      <c r="H430" s="9">
        <f t="shared" ref="H430:H435" si="84">G430*D430</f>
        <v>91.8</v>
      </c>
      <c r="I430" s="168"/>
      <c r="J430" s="168"/>
      <c r="K430" s="168"/>
      <c r="L430" s="168"/>
    </row>
    <row r="431" spans="1:12" x14ac:dyDescent="0.25">
      <c r="A431" s="8" t="s">
        <v>25</v>
      </c>
      <c r="B431" s="2">
        <v>13.7</v>
      </c>
      <c r="C431" s="2">
        <v>1.4</v>
      </c>
      <c r="D431" s="2">
        <v>49</v>
      </c>
      <c r="E431" s="2">
        <f t="shared" si="83"/>
        <v>68.599999999999994</v>
      </c>
      <c r="F431" s="2">
        <v>13.7</v>
      </c>
      <c r="G431" s="2">
        <v>1.4</v>
      </c>
      <c r="H431" s="9">
        <f t="shared" si="84"/>
        <v>68.599999999999994</v>
      </c>
      <c r="I431" s="168"/>
      <c r="J431" s="168"/>
      <c r="K431" s="168"/>
      <c r="L431" s="168"/>
    </row>
    <row r="432" spans="1:12" x14ac:dyDescent="0.25">
      <c r="A432" s="8" t="s">
        <v>19</v>
      </c>
      <c r="B432" s="2">
        <v>15</v>
      </c>
      <c r="C432" s="2">
        <v>1.5</v>
      </c>
      <c r="D432" s="2">
        <v>72</v>
      </c>
      <c r="E432" s="2">
        <f t="shared" si="83"/>
        <v>108</v>
      </c>
      <c r="F432" s="2">
        <v>15</v>
      </c>
      <c r="G432" s="2">
        <v>1.5</v>
      </c>
      <c r="H432" s="9">
        <f t="shared" si="84"/>
        <v>108</v>
      </c>
      <c r="I432" s="168"/>
      <c r="J432" s="168"/>
      <c r="K432" s="168"/>
      <c r="L432" s="168"/>
    </row>
    <row r="433" spans="1:13" x14ac:dyDescent="0.25">
      <c r="A433" s="8" t="s">
        <v>98</v>
      </c>
      <c r="B433" s="2">
        <v>26</v>
      </c>
      <c r="C433" s="2">
        <v>2.6</v>
      </c>
      <c r="D433" s="2">
        <v>630</v>
      </c>
      <c r="E433" s="2">
        <f t="shared" si="83"/>
        <v>1638</v>
      </c>
      <c r="F433" s="2">
        <v>26</v>
      </c>
      <c r="G433" s="2">
        <v>2.6</v>
      </c>
      <c r="H433" s="9">
        <f t="shared" si="84"/>
        <v>1638</v>
      </c>
      <c r="I433" s="168"/>
      <c r="J433" s="168"/>
      <c r="K433" s="168"/>
      <c r="L433" s="168"/>
    </row>
    <row r="434" spans="1:13" x14ac:dyDescent="0.25">
      <c r="A434" s="8" t="s">
        <v>67</v>
      </c>
      <c r="B434" s="2">
        <v>3</v>
      </c>
      <c r="C434" s="2">
        <v>0.3</v>
      </c>
      <c r="D434" s="2">
        <v>138</v>
      </c>
      <c r="E434" s="2">
        <f t="shared" si="83"/>
        <v>41.4</v>
      </c>
      <c r="F434" s="2">
        <v>3</v>
      </c>
      <c r="G434" s="2">
        <v>0.3</v>
      </c>
      <c r="H434" s="9">
        <f t="shared" si="84"/>
        <v>41.4</v>
      </c>
      <c r="I434" s="168"/>
      <c r="J434" s="168"/>
      <c r="K434" s="168"/>
      <c r="L434" s="168"/>
    </row>
    <row r="435" spans="1:13" x14ac:dyDescent="0.25">
      <c r="A435" s="8" t="s">
        <v>1</v>
      </c>
      <c r="B435" s="2">
        <v>2</v>
      </c>
      <c r="C435" s="2">
        <v>0.2</v>
      </c>
      <c r="D435" s="2">
        <v>27</v>
      </c>
      <c r="E435" s="2">
        <f t="shared" si="83"/>
        <v>5.4</v>
      </c>
      <c r="F435" s="2">
        <v>2</v>
      </c>
      <c r="G435" s="2">
        <v>0.2</v>
      </c>
      <c r="H435" s="9">
        <f t="shared" si="84"/>
        <v>5.4</v>
      </c>
      <c r="I435" s="168"/>
      <c r="J435" s="168"/>
      <c r="K435" s="168"/>
      <c r="L435" s="168"/>
    </row>
    <row r="436" spans="1:13" ht="15.75" thickBot="1" x14ac:dyDescent="0.3">
      <c r="A436" s="14"/>
      <c r="B436" s="4"/>
      <c r="C436" s="4"/>
      <c r="D436" s="4"/>
      <c r="E436" s="4">
        <f>SUM(E429:E435)</f>
        <v>2688.2000000000003</v>
      </c>
      <c r="F436" s="4"/>
      <c r="G436" s="4"/>
      <c r="H436" s="15">
        <f>SUM(H429:H435)</f>
        <v>2688.2000000000003</v>
      </c>
      <c r="I436" s="168"/>
      <c r="J436" s="168"/>
      <c r="K436" s="168"/>
      <c r="L436" s="168"/>
    </row>
    <row r="437" spans="1:13" ht="15.75" thickBot="1" x14ac:dyDescent="0.3">
      <c r="A437" s="96"/>
      <c r="B437" s="49"/>
      <c r="C437" s="49"/>
      <c r="D437" s="49"/>
      <c r="E437" s="49">
        <f>E436/100</f>
        <v>26.882000000000001</v>
      </c>
      <c r="F437" s="49"/>
      <c r="G437" s="49"/>
      <c r="H437" s="266">
        <f>H436/100</f>
        <v>26.882000000000001</v>
      </c>
      <c r="I437" s="168"/>
      <c r="J437" s="168"/>
      <c r="K437" s="168"/>
      <c r="L437" s="168"/>
    </row>
    <row r="438" spans="1:13" x14ac:dyDescent="0.25">
      <c r="A438" s="28" t="s">
        <v>55</v>
      </c>
      <c r="B438" s="35">
        <v>50</v>
      </c>
      <c r="C438" s="29">
        <v>5</v>
      </c>
      <c r="D438" s="29">
        <v>62</v>
      </c>
      <c r="E438" s="35">
        <f>D438*C438/100</f>
        <v>3.1</v>
      </c>
      <c r="F438" s="35">
        <v>50</v>
      </c>
      <c r="G438" s="29">
        <v>5</v>
      </c>
      <c r="H438" s="36">
        <f>G438*D438/100</f>
        <v>3.1</v>
      </c>
    </row>
    <row r="439" spans="1:13" ht="15.75" thickBot="1" x14ac:dyDescent="0.3">
      <c r="A439" s="23" t="s">
        <v>56</v>
      </c>
      <c r="B439" s="4">
        <v>20</v>
      </c>
      <c r="C439" s="4">
        <v>2</v>
      </c>
      <c r="D439" s="4">
        <v>117</v>
      </c>
      <c r="E439" s="35">
        <f>D439*C439/100</f>
        <v>2.34</v>
      </c>
      <c r="F439" s="22">
        <v>20</v>
      </c>
      <c r="G439" s="4">
        <v>2</v>
      </c>
      <c r="H439" s="36">
        <f>G439*D439/100</f>
        <v>2.34</v>
      </c>
    </row>
    <row r="440" spans="1:13" x14ac:dyDescent="0.25">
      <c r="A440" s="47" t="s">
        <v>119</v>
      </c>
      <c r="B440" s="37">
        <v>200</v>
      </c>
      <c r="C440" s="37"/>
      <c r="D440" s="37"/>
      <c r="E440" s="37"/>
      <c r="F440" s="37">
        <v>200</v>
      </c>
      <c r="G440" s="6"/>
      <c r="H440" s="7"/>
      <c r="M440" s="168"/>
    </row>
    <row r="441" spans="1:13" x14ac:dyDescent="0.25">
      <c r="A441" s="8" t="s">
        <v>140</v>
      </c>
      <c r="B441" s="2">
        <v>20</v>
      </c>
      <c r="C441" s="2">
        <v>2</v>
      </c>
      <c r="D441" s="2">
        <v>195</v>
      </c>
      <c r="E441" s="2">
        <f>D441*C441</f>
        <v>390</v>
      </c>
      <c r="F441" s="2">
        <v>20</v>
      </c>
      <c r="G441" s="2">
        <v>2</v>
      </c>
      <c r="H441" s="9">
        <f>G441*D441</f>
        <v>390</v>
      </c>
      <c r="I441" s="168"/>
      <c r="J441" s="168"/>
      <c r="K441" s="168"/>
      <c r="L441" s="168"/>
      <c r="M441" s="168"/>
    </row>
    <row r="442" spans="1:13" x14ac:dyDescent="0.25">
      <c r="A442" s="8" t="s">
        <v>2</v>
      </c>
      <c r="B442" s="2">
        <v>15</v>
      </c>
      <c r="C442" s="2">
        <f>B442*0.1</f>
        <v>1.5</v>
      </c>
      <c r="D442" s="2">
        <v>85.8</v>
      </c>
      <c r="E442" s="2">
        <f>D442*C442</f>
        <v>128.69999999999999</v>
      </c>
      <c r="F442" s="2">
        <v>15</v>
      </c>
      <c r="G442" s="2">
        <f>F442*0.1</f>
        <v>1.5</v>
      </c>
      <c r="H442" s="9">
        <f>G442*D442</f>
        <v>128.69999999999999</v>
      </c>
      <c r="I442" s="168"/>
      <c r="J442" s="168"/>
      <c r="K442" s="168"/>
      <c r="L442" s="168"/>
      <c r="M442" s="168"/>
    </row>
    <row r="443" spans="1:13" ht="15.75" thickBot="1" x14ac:dyDescent="0.3">
      <c r="A443" s="12"/>
      <c r="B443" s="13"/>
      <c r="C443" s="13"/>
      <c r="D443" s="13"/>
      <c r="E443" s="32">
        <f>SUM(E441:E442)</f>
        <v>518.70000000000005</v>
      </c>
      <c r="F443" s="13"/>
      <c r="G443" s="13"/>
      <c r="H443" s="33">
        <f>SUM(H441:H442)</f>
        <v>518.70000000000005</v>
      </c>
      <c r="I443" s="168"/>
      <c r="J443" s="168"/>
      <c r="K443" s="168"/>
      <c r="L443" s="168"/>
      <c r="M443" s="168"/>
    </row>
    <row r="444" spans="1:13" x14ac:dyDescent="0.25">
      <c r="A444" s="115"/>
      <c r="B444" s="74"/>
      <c r="C444" s="74"/>
      <c r="D444" s="74"/>
      <c r="E444" s="75">
        <f>E443/100</f>
        <v>5.1870000000000003</v>
      </c>
      <c r="F444" s="74"/>
      <c r="G444" s="74"/>
      <c r="H444" s="116">
        <f>H443/100</f>
        <v>5.1870000000000003</v>
      </c>
      <c r="I444" s="168"/>
      <c r="J444" s="168"/>
      <c r="K444" s="168"/>
      <c r="L444" s="168"/>
      <c r="M444" s="168"/>
    </row>
    <row r="445" spans="1:13" ht="15.75" thickBot="1" x14ac:dyDescent="0.3">
      <c r="A445" s="3" t="s">
        <v>50</v>
      </c>
      <c r="B445" s="2"/>
      <c r="C445" s="2"/>
      <c r="D445" s="2"/>
      <c r="E445" s="70">
        <f>E437+E438+E439+E444</f>
        <v>37.509</v>
      </c>
      <c r="F445" s="3"/>
      <c r="G445" s="3"/>
      <c r="H445" s="70">
        <f>H437+H438+H439+H444</f>
        <v>37.509</v>
      </c>
      <c r="I445" s="168"/>
      <c r="J445" s="168"/>
      <c r="K445" s="168"/>
      <c r="L445" s="168"/>
      <c r="M445" s="168"/>
    </row>
    <row r="446" spans="1:13" ht="16.5" thickBot="1" x14ac:dyDescent="0.3">
      <c r="A446" s="367" t="s">
        <v>182</v>
      </c>
      <c r="B446" s="368"/>
      <c r="C446" s="368"/>
      <c r="D446" s="368"/>
      <c r="E446" s="368"/>
      <c r="F446" s="368"/>
      <c r="G446" s="368"/>
      <c r="H446" s="369"/>
      <c r="I446" s="168"/>
      <c r="J446" s="168"/>
      <c r="K446" s="168"/>
      <c r="L446" s="168"/>
    </row>
    <row r="447" spans="1:13" x14ac:dyDescent="0.25">
      <c r="A447" s="362" t="s">
        <v>16</v>
      </c>
      <c r="B447" s="363" t="s">
        <v>86</v>
      </c>
      <c r="C447" s="363"/>
      <c r="D447" s="363"/>
      <c r="E447" s="363"/>
      <c r="F447" s="363" t="s">
        <v>85</v>
      </c>
      <c r="G447" s="363"/>
      <c r="H447" s="364"/>
      <c r="I447" s="168"/>
      <c r="J447" s="168"/>
      <c r="K447" s="168"/>
      <c r="L447" s="168"/>
    </row>
    <row r="448" spans="1:13" ht="30.75" thickBot="1" x14ac:dyDescent="0.3">
      <c r="A448" s="359"/>
      <c r="B448" s="16" t="s">
        <v>73</v>
      </c>
      <c r="C448" s="44" t="s">
        <v>5</v>
      </c>
      <c r="D448" s="44" t="s">
        <v>6</v>
      </c>
      <c r="E448" s="44" t="s">
        <v>13</v>
      </c>
      <c r="F448" s="16" t="s">
        <v>73</v>
      </c>
      <c r="G448" s="44" t="s">
        <v>14</v>
      </c>
      <c r="H448" s="45" t="s">
        <v>13</v>
      </c>
      <c r="I448" s="168"/>
      <c r="J448" s="168"/>
      <c r="K448" s="168"/>
      <c r="L448" s="168"/>
    </row>
    <row r="449" spans="1:12" ht="43.5" x14ac:dyDescent="0.25">
      <c r="A449" s="47" t="s">
        <v>88</v>
      </c>
      <c r="B449" s="37">
        <v>250</v>
      </c>
      <c r="C449" s="37"/>
      <c r="D449" s="37"/>
      <c r="E449" s="37"/>
      <c r="F449" s="37">
        <v>250</v>
      </c>
      <c r="G449" s="6"/>
      <c r="H449" s="7"/>
      <c r="I449" s="168"/>
      <c r="J449" s="168"/>
      <c r="K449" s="168"/>
      <c r="L449" s="168"/>
    </row>
    <row r="450" spans="1:12" x14ac:dyDescent="0.25">
      <c r="A450" s="8" t="s">
        <v>18</v>
      </c>
      <c r="B450" s="2">
        <v>150</v>
      </c>
      <c r="C450" s="2">
        <f>B450*0.1</f>
        <v>15</v>
      </c>
      <c r="D450" s="2">
        <v>49</v>
      </c>
      <c r="E450" s="2">
        <f>D450*C450</f>
        <v>735</v>
      </c>
      <c r="F450" s="2">
        <v>150</v>
      </c>
      <c r="G450" s="2">
        <f>F450*0.1</f>
        <v>15</v>
      </c>
      <c r="H450" s="9">
        <f>G450*D450</f>
        <v>735</v>
      </c>
      <c r="I450" s="168"/>
      <c r="J450" s="168"/>
      <c r="K450" s="168"/>
      <c r="L450" s="168"/>
    </row>
    <row r="451" spans="1:12" x14ac:dyDescent="0.25">
      <c r="A451" s="8" t="s">
        <v>19</v>
      </c>
      <c r="B451" s="2">
        <v>15</v>
      </c>
      <c r="C451" s="2">
        <f t="shared" ref="C451:C456" si="85">B451*0.1</f>
        <v>1.5</v>
      </c>
      <c r="D451" s="2">
        <v>72</v>
      </c>
      <c r="E451" s="2">
        <f t="shared" ref="E451:E456" si="86">D451*C451</f>
        <v>108</v>
      </c>
      <c r="F451" s="2">
        <v>15</v>
      </c>
      <c r="G451" s="2">
        <v>1.5</v>
      </c>
      <c r="H451" s="9">
        <f t="shared" ref="H451:H456" si="87">G451*D451</f>
        <v>108</v>
      </c>
      <c r="I451" s="168"/>
      <c r="J451" s="168"/>
      <c r="K451" s="168"/>
      <c r="L451" s="168"/>
    </row>
    <row r="452" spans="1:12" x14ac:dyDescent="0.25">
      <c r="A452" s="8" t="s">
        <v>25</v>
      </c>
      <c r="B452" s="2">
        <v>13.8</v>
      </c>
      <c r="C452" s="2">
        <f t="shared" si="85"/>
        <v>1.3800000000000001</v>
      </c>
      <c r="D452" s="2">
        <v>49</v>
      </c>
      <c r="E452" s="2">
        <f t="shared" si="86"/>
        <v>67.62</v>
      </c>
      <c r="F452" s="2">
        <v>14</v>
      </c>
      <c r="G452" s="2">
        <v>1.4</v>
      </c>
      <c r="H452" s="9">
        <f t="shared" si="87"/>
        <v>68.599999999999994</v>
      </c>
      <c r="I452" s="168"/>
      <c r="J452" s="168"/>
      <c r="K452" s="168"/>
      <c r="L452" s="168"/>
    </row>
    <row r="453" spans="1:12" x14ac:dyDescent="0.25">
      <c r="A453" s="8" t="s">
        <v>66</v>
      </c>
      <c r="B453" s="2">
        <v>9</v>
      </c>
      <c r="C453" s="2">
        <f t="shared" si="85"/>
        <v>0.9</v>
      </c>
      <c r="D453" s="2">
        <v>59</v>
      </c>
      <c r="E453" s="2">
        <f t="shared" si="86"/>
        <v>53.1</v>
      </c>
      <c r="F453" s="2">
        <v>9</v>
      </c>
      <c r="G453" s="2">
        <v>0.9</v>
      </c>
      <c r="H453" s="9">
        <f t="shared" si="87"/>
        <v>53.1</v>
      </c>
      <c r="I453" s="168"/>
      <c r="J453" s="168"/>
      <c r="K453" s="168"/>
      <c r="L453" s="168"/>
    </row>
    <row r="454" spans="1:12" x14ac:dyDescent="0.25">
      <c r="A454" s="8" t="s">
        <v>1</v>
      </c>
      <c r="B454" s="2">
        <v>2</v>
      </c>
      <c r="C454" s="2">
        <f t="shared" si="85"/>
        <v>0.2</v>
      </c>
      <c r="D454" s="2">
        <v>27</v>
      </c>
      <c r="E454" s="2">
        <f t="shared" si="86"/>
        <v>5.4</v>
      </c>
      <c r="F454" s="2">
        <v>2</v>
      </c>
      <c r="G454" s="2">
        <v>0.2</v>
      </c>
      <c r="H454" s="9">
        <f t="shared" si="87"/>
        <v>5.4</v>
      </c>
      <c r="I454" s="168"/>
      <c r="J454" s="168"/>
      <c r="K454" s="168"/>
      <c r="L454" s="168"/>
    </row>
    <row r="455" spans="1:12" x14ac:dyDescent="0.25">
      <c r="A455" s="8" t="s">
        <v>67</v>
      </c>
      <c r="B455" s="2">
        <v>3</v>
      </c>
      <c r="C455" s="2">
        <f t="shared" si="85"/>
        <v>0.30000000000000004</v>
      </c>
      <c r="D455" s="2">
        <v>138</v>
      </c>
      <c r="E455" s="2">
        <f t="shared" si="86"/>
        <v>41.400000000000006</v>
      </c>
      <c r="F455" s="2">
        <v>3</v>
      </c>
      <c r="G455" s="2">
        <v>0.3</v>
      </c>
      <c r="H455" s="9">
        <f t="shared" si="87"/>
        <v>41.4</v>
      </c>
      <c r="I455" s="168"/>
      <c r="J455" s="168"/>
      <c r="K455" s="168"/>
      <c r="L455" s="168"/>
    </row>
    <row r="456" spans="1:12" x14ac:dyDescent="0.25">
      <c r="A456" s="8" t="s">
        <v>34</v>
      </c>
      <c r="B456" s="2">
        <v>44</v>
      </c>
      <c r="C456" s="2">
        <f t="shared" si="85"/>
        <v>4.4000000000000004</v>
      </c>
      <c r="D456" s="2">
        <v>250</v>
      </c>
      <c r="E456" s="2">
        <f t="shared" si="86"/>
        <v>1100</v>
      </c>
      <c r="F456" s="2">
        <v>44</v>
      </c>
      <c r="G456" s="2">
        <v>4.4000000000000004</v>
      </c>
      <c r="H456" s="9">
        <f t="shared" si="87"/>
        <v>1100</v>
      </c>
      <c r="I456" s="168"/>
      <c r="J456" s="168"/>
      <c r="K456" s="168"/>
      <c r="L456" s="168"/>
    </row>
    <row r="457" spans="1:12" ht="15.75" thickBot="1" x14ac:dyDescent="0.3">
      <c r="A457" s="14"/>
      <c r="B457" s="4"/>
      <c r="C457" s="4"/>
      <c r="D457" s="4"/>
      <c r="E457" s="4">
        <f>SUM(E450:E456)</f>
        <v>2110.52</v>
      </c>
      <c r="F457" s="4"/>
      <c r="G457" s="4"/>
      <c r="H457" s="15">
        <f>SUM(H450:H456)</f>
        <v>2111.5</v>
      </c>
      <c r="I457" s="168"/>
      <c r="J457" s="168"/>
      <c r="K457" s="168"/>
      <c r="L457" s="168"/>
    </row>
    <row r="458" spans="1:12" ht="15.75" thickBot="1" x14ac:dyDescent="0.3">
      <c r="A458" s="96"/>
      <c r="B458" s="49"/>
      <c r="C458" s="49"/>
      <c r="D458" s="49"/>
      <c r="E458" s="50">
        <f>E457/100</f>
        <v>21.1052</v>
      </c>
      <c r="F458" s="50"/>
      <c r="G458" s="50"/>
      <c r="H458" s="52">
        <f>H457/100</f>
        <v>21.114999999999998</v>
      </c>
      <c r="I458" s="168"/>
      <c r="J458" s="168"/>
      <c r="K458" s="168"/>
      <c r="L458" s="168"/>
    </row>
    <row r="459" spans="1:12" x14ac:dyDescent="0.25">
      <c r="A459" s="87" t="s">
        <v>65</v>
      </c>
      <c r="B459" s="35">
        <v>200</v>
      </c>
      <c r="C459" s="35"/>
      <c r="D459" s="35"/>
      <c r="E459" s="35"/>
      <c r="F459" s="35">
        <v>200</v>
      </c>
      <c r="G459" s="29"/>
      <c r="H459" s="61"/>
      <c r="I459" s="168"/>
      <c r="J459" s="168"/>
      <c r="K459" s="168"/>
      <c r="L459" s="168"/>
    </row>
    <row r="460" spans="1:12" x14ac:dyDescent="0.25">
      <c r="A460" s="87" t="s">
        <v>28</v>
      </c>
      <c r="B460" s="35">
        <v>16</v>
      </c>
      <c r="C460" s="35">
        <v>1.6</v>
      </c>
      <c r="D460" s="35">
        <v>179</v>
      </c>
      <c r="E460" s="35">
        <f>D460*C460</f>
        <v>286.40000000000003</v>
      </c>
      <c r="F460" s="35">
        <v>16</v>
      </c>
      <c r="G460" s="29">
        <v>1.6</v>
      </c>
      <c r="H460" s="61">
        <f>G460*D460</f>
        <v>286.40000000000003</v>
      </c>
      <c r="I460" s="168"/>
      <c r="J460" s="168"/>
      <c r="K460" s="168"/>
      <c r="L460" s="168"/>
    </row>
    <row r="461" spans="1:12" x14ac:dyDescent="0.25">
      <c r="A461" s="87" t="s">
        <v>2</v>
      </c>
      <c r="B461" s="35">
        <v>24</v>
      </c>
      <c r="C461" s="35">
        <v>2.4</v>
      </c>
      <c r="D461" s="35">
        <v>85.8</v>
      </c>
      <c r="E461" s="35">
        <f>D461*C461</f>
        <v>205.92</v>
      </c>
      <c r="F461" s="35">
        <v>24</v>
      </c>
      <c r="G461" s="29">
        <v>2.4</v>
      </c>
      <c r="H461" s="61">
        <f>G461*D461</f>
        <v>205.92</v>
      </c>
      <c r="I461" s="168"/>
      <c r="J461" s="168"/>
      <c r="K461" s="168"/>
      <c r="L461" s="168"/>
    </row>
    <row r="462" spans="1:12" x14ac:dyDescent="0.25">
      <c r="A462" s="87"/>
      <c r="B462" s="35"/>
      <c r="C462" s="35"/>
      <c r="D462" s="35"/>
      <c r="E462" s="35">
        <f>SUM(E460:E461)</f>
        <v>492.32000000000005</v>
      </c>
      <c r="F462" s="35"/>
      <c r="G462" s="29"/>
      <c r="H462" s="61">
        <f>SUM(H460:H461)</f>
        <v>492.32000000000005</v>
      </c>
      <c r="I462" s="168"/>
      <c r="J462" s="168"/>
      <c r="K462" s="168"/>
      <c r="L462" s="168"/>
    </row>
    <row r="463" spans="1:12" ht="15.75" thickBot="1" x14ac:dyDescent="0.3">
      <c r="A463" s="8"/>
      <c r="B463" s="2"/>
      <c r="C463" s="2"/>
      <c r="D463" s="2"/>
      <c r="E463" s="2">
        <f>E462/100</f>
        <v>4.9232000000000005</v>
      </c>
      <c r="F463" s="2"/>
      <c r="G463" s="2"/>
      <c r="H463" s="9">
        <f>H462/100</f>
        <v>4.9232000000000005</v>
      </c>
      <c r="I463" s="168"/>
      <c r="J463" s="168"/>
      <c r="K463" s="168"/>
      <c r="L463" s="168"/>
    </row>
    <row r="464" spans="1:12" ht="15.75" thickBot="1" x14ac:dyDescent="0.3">
      <c r="A464" s="5" t="s">
        <v>55</v>
      </c>
      <c r="B464" s="37">
        <v>50</v>
      </c>
      <c r="C464" s="6">
        <v>5</v>
      </c>
      <c r="D464" s="6">
        <v>62</v>
      </c>
      <c r="E464" s="37">
        <f>D464*C464/100</f>
        <v>3.1</v>
      </c>
      <c r="F464" s="37">
        <v>50</v>
      </c>
      <c r="G464" s="6">
        <v>5</v>
      </c>
      <c r="H464" s="38">
        <f>G464*D464/100</f>
        <v>3.1</v>
      </c>
      <c r="I464" s="168"/>
      <c r="J464" s="168"/>
      <c r="K464" s="168"/>
      <c r="L464" s="168"/>
    </row>
    <row r="465" spans="1:12" ht="15.75" thickBot="1" x14ac:dyDescent="0.3">
      <c r="A465" s="23" t="s">
        <v>56</v>
      </c>
      <c r="B465" s="4">
        <v>20</v>
      </c>
      <c r="C465" s="4">
        <v>2</v>
      </c>
      <c r="D465" s="4">
        <v>117</v>
      </c>
      <c r="E465" s="84">
        <f>D465*C465/100</f>
        <v>2.34</v>
      </c>
      <c r="F465" s="22">
        <v>30</v>
      </c>
      <c r="G465" s="4">
        <f>F465*0.1</f>
        <v>3</v>
      </c>
      <c r="H465" s="38">
        <f>G465*D465/100</f>
        <v>3.51</v>
      </c>
      <c r="I465" s="168"/>
      <c r="J465" s="168"/>
      <c r="K465" s="168"/>
      <c r="L465" s="168"/>
    </row>
    <row r="466" spans="1:12" ht="15.75" thickBot="1" x14ac:dyDescent="0.3">
      <c r="A466" s="111" t="s">
        <v>50</v>
      </c>
      <c r="B466" s="65"/>
      <c r="C466" s="65"/>
      <c r="D466" s="65"/>
      <c r="E466" s="112">
        <f>E458+E463+E464+E465</f>
        <v>31.468400000000003</v>
      </c>
      <c r="F466" s="113"/>
      <c r="G466" s="113"/>
      <c r="H466" s="114">
        <f>H458+H463+H464+H465</f>
        <v>32.648200000000003</v>
      </c>
      <c r="I466" s="168"/>
      <c r="J466" s="168"/>
      <c r="K466" s="168"/>
      <c r="L466" s="168"/>
    </row>
    <row r="467" spans="1:12" ht="15.75" x14ac:dyDescent="0.25">
      <c r="A467" s="370" t="s">
        <v>186</v>
      </c>
      <c r="B467" s="371"/>
      <c r="C467" s="371"/>
      <c r="D467" s="371"/>
      <c r="E467" s="371"/>
      <c r="F467" s="371"/>
      <c r="G467" s="371"/>
      <c r="H467" s="372"/>
      <c r="I467" s="168"/>
      <c r="J467" s="168"/>
      <c r="K467" s="168"/>
      <c r="L467" s="168"/>
    </row>
    <row r="468" spans="1:12" x14ac:dyDescent="0.25">
      <c r="A468" s="358" t="s">
        <v>16</v>
      </c>
      <c r="B468" s="360" t="s">
        <v>86</v>
      </c>
      <c r="C468" s="360"/>
      <c r="D468" s="360"/>
      <c r="E468" s="360"/>
      <c r="F468" s="360" t="s">
        <v>85</v>
      </c>
      <c r="G468" s="360"/>
      <c r="H468" s="361"/>
      <c r="I468" s="168"/>
      <c r="J468" s="168"/>
      <c r="K468" s="168"/>
      <c r="L468" s="168"/>
    </row>
    <row r="469" spans="1:12" ht="30.75" thickBot="1" x14ac:dyDescent="0.3">
      <c r="A469" s="359"/>
      <c r="B469" s="16" t="s">
        <v>73</v>
      </c>
      <c r="C469" s="44" t="s">
        <v>5</v>
      </c>
      <c r="D469" s="44" t="s">
        <v>6</v>
      </c>
      <c r="E469" s="44" t="s">
        <v>13</v>
      </c>
      <c r="F469" s="16" t="s">
        <v>73</v>
      </c>
      <c r="G469" s="44" t="s">
        <v>14</v>
      </c>
      <c r="H469" s="45" t="s">
        <v>13</v>
      </c>
      <c r="I469" s="168"/>
      <c r="J469" s="168"/>
      <c r="K469" s="168"/>
      <c r="L469" s="168"/>
    </row>
    <row r="470" spans="1:12" x14ac:dyDescent="0.25">
      <c r="A470" s="46" t="s">
        <v>92</v>
      </c>
      <c r="B470" s="37">
        <v>250</v>
      </c>
      <c r="C470" s="37"/>
      <c r="D470" s="37"/>
      <c r="E470" s="37"/>
      <c r="F470" s="37">
        <v>250</v>
      </c>
      <c r="G470" s="6"/>
      <c r="H470" s="7"/>
      <c r="I470" s="168"/>
      <c r="J470" s="168"/>
      <c r="K470" s="168"/>
      <c r="L470" s="168"/>
    </row>
    <row r="471" spans="1:12" x14ac:dyDescent="0.25">
      <c r="A471" s="8" t="s">
        <v>20</v>
      </c>
      <c r="B471" s="2">
        <v>88</v>
      </c>
      <c r="C471" s="2">
        <v>7.9</v>
      </c>
      <c r="D471" s="2">
        <v>69</v>
      </c>
      <c r="E471" s="2">
        <f>D471*C471</f>
        <v>545.1</v>
      </c>
      <c r="F471" s="2">
        <v>78.8</v>
      </c>
      <c r="G471" s="2">
        <v>7.9</v>
      </c>
      <c r="H471" s="9">
        <f>G471*D471</f>
        <v>545.1</v>
      </c>
      <c r="I471" s="168"/>
      <c r="J471" s="168"/>
      <c r="K471" s="168"/>
      <c r="L471" s="168"/>
    </row>
    <row r="472" spans="1:12" x14ac:dyDescent="0.25">
      <c r="A472" s="8" t="s">
        <v>18</v>
      </c>
      <c r="B472" s="2">
        <v>175</v>
      </c>
      <c r="C472" s="2">
        <v>1.8</v>
      </c>
      <c r="D472" s="2">
        <v>4</v>
      </c>
      <c r="E472" s="2">
        <f t="shared" ref="E472:E481" si="88">D472*C472</f>
        <v>7.2</v>
      </c>
      <c r="F472" s="2">
        <v>175</v>
      </c>
      <c r="G472" s="2">
        <v>1.8</v>
      </c>
      <c r="H472" s="9">
        <f t="shared" ref="H472:H481" si="89">G472*D472</f>
        <v>7.2</v>
      </c>
      <c r="I472" s="168"/>
      <c r="J472" s="168"/>
      <c r="K472" s="168"/>
      <c r="L472" s="168"/>
    </row>
    <row r="473" spans="1:12" x14ac:dyDescent="0.25">
      <c r="A473" s="8" t="s">
        <v>19</v>
      </c>
      <c r="B473" s="2">
        <v>15</v>
      </c>
      <c r="C473" s="2">
        <v>1.5</v>
      </c>
      <c r="D473" s="2">
        <v>72</v>
      </c>
      <c r="E473" s="2">
        <f t="shared" si="88"/>
        <v>108</v>
      </c>
      <c r="F473" s="2">
        <v>15</v>
      </c>
      <c r="G473" s="2">
        <v>1.5</v>
      </c>
      <c r="H473" s="9">
        <f t="shared" si="89"/>
        <v>108</v>
      </c>
      <c r="I473" s="168"/>
      <c r="J473" s="168"/>
      <c r="K473" s="168"/>
      <c r="L473" s="168"/>
    </row>
    <row r="474" spans="1:12" x14ac:dyDescent="0.25">
      <c r="A474" s="8" t="s">
        <v>25</v>
      </c>
      <c r="B474" s="2">
        <v>5.6</v>
      </c>
      <c r="C474" s="2">
        <v>0.6</v>
      </c>
      <c r="D474" s="2">
        <v>49</v>
      </c>
      <c r="E474" s="2">
        <f t="shared" si="88"/>
        <v>29.4</v>
      </c>
      <c r="F474" s="2">
        <v>5.6</v>
      </c>
      <c r="G474" s="2">
        <v>0.6</v>
      </c>
      <c r="H474" s="9">
        <f t="shared" si="89"/>
        <v>29.4</v>
      </c>
      <c r="I474" s="168"/>
      <c r="J474" s="168"/>
      <c r="K474" s="168"/>
      <c r="L474" s="168"/>
    </row>
    <row r="475" spans="1:12" x14ac:dyDescent="0.25">
      <c r="A475" s="8" t="s">
        <v>39</v>
      </c>
      <c r="B475" s="2">
        <v>4.5</v>
      </c>
      <c r="C475" s="2">
        <f>B475*100/40</f>
        <v>11.25</v>
      </c>
      <c r="D475" s="2">
        <v>11</v>
      </c>
      <c r="E475" s="2">
        <f t="shared" si="88"/>
        <v>123.75</v>
      </c>
      <c r="F475" s="2">
        <v>4.5</v>
      </c>
      <c r="G475" s="2">
        <f>C475</f>
        <v>11.25</v>
      </c>
      <c r="H475" s="9">
        <f t="shared" si="89"/>
        <v>123.75</v>
      </c>
      <c r="I475" s="168"/>
      <c r="J475" s="168"/>
      <c r="K475" s="168"/>
      <c r="L475" s="168"/>
    </row>
    <row r="476" spans="1:12" x14ac:dyDescent="0.25">
      <c r="A476" s="8" t="s">
        <v>26</v>
      </c>
      <c r="B476" s="2">
        <v>1.4</v>
      </c>
      <c r="C476" s="2">
        <v>0.2</v>
      </c>
      <c r="D476" s="2">
        <v>30</v>
      </c>
      <c r="E476" s="2">
        <f t="shared" si="88"/>
        <v>6</v>
      </c>
      <c r="F476" s="2">
        <v>1.4</v>
      </c>
      <c r="G476" s="2">
        <v>0.2</v>
      </c>
      <c r="H476" s="9">
        <f t="shared" si="89"/>
        <v>6</v>
      </c>
      <c r="I476" s="168"/>
      <c r="J476" s="168"/>
      <c r="K476" s="168"/>
      <c r="L476" s="168"/>
    </row>
    <row r="477" spans="1:12" x14ac:dyDescent="0.25">
      <c r="A477" s="8" t="s">
        <v>12</v>
      </c>
      <c r="B477" s="2">
        <v>1.4</v>
      </c>
      <c r="C477" s="2">
        <v>0.2</v>
      </c>
      <c r="D477" s="2">
        <v>85.8</v>
      </c>
      <c r="E477" s="2">
        <f t="shared" si="88"/>
        <v>17.16</v>
      </c>
      <c r="F477" s="2">
        <v>1.4</v>
      </c>
      <c r="G477" s="2">
        <v>0.2</v>
      </c>
      <c r="H477" s="9">
        <f t="shared" si="89"/>
        <v>17.16</v>
      </c>
      <c r="I477" s="168"/>
      <c r="J477" s="168"/>
      <c r="K477" s="168"/>
      <c r="L477" s="168"/>
    </row>
    <row r="478" spans="1:12" x14ac:dyDescent="0.25">
      <c r="A478" s="8" t="s">
        <v>1</v>
      </c>
      <c r="B478" s="2">
        <v>3</v>
      </c>
      <c r="C478" s="2">
        <v>0.2</v>
      </c>
      <c r="D478" s="2">
        <v>27</v>
      </c>
      <c r="E478" s="2">
        <f t="shared" si="88"/>
        <v>5.4</v>
      </c>
      <c r="F478" s="2">
        <v>2</v>
      </c>
      <c r="G478" s="2">
        <v>0.2</v>
      </c>
      <c r="H478" s="9">
        <f t="shared" si="89"/>
        <v>5.4</v>
      </c>
      <c r="I478" s="168"/>
      <c r="J478" s="168"/>
      <c r="K478" s="168"/>
      <c r="L478" s="168"/>
    </row>
    <row r="479" spans="1:12" x14ac:dyDescent="0.25">
      <c r="A479" s="8" t="s">
        <v>67</v>
      </c>
      <c r="B479" s="2">
        <v>4.5</v>
      </c>
      <c r="C479" s="2">
        <v>0.5</v>
      </c>
      <c r="D479" s="2">
        <v>138</v>
      </c>
      <c r="E479" s="2">
        <f t="shared" si="88"/>
        <v>69</v>
      </c>
      <c r="F479" s="2">
        <v>4.5</v>
      </c>
      <c r="G479" s="2">
        <v>0.5</v>
      </c>
      <c r="H479" s="9">
        <f t="shared" si="89"/>
        <v>69</v>
      </c>
      <c r="I479" s="168"/>
      <c r="J479" s="168"/>
      <c r="K479" s="168"/>
      <c r="L479" s="168"/>
    </row>
    <row r="480" spans="1:12" x14ac:dyDescent="0.25">
      <c r="A480" s="8" t="s">
        <v>22</v>
      </c>
      <c r="B480" s="2">
        <v>10</v>
      </c>
      <c r="C480" s="2">
        <v>1</v>
      </c>
      <c r="D480" s="2">
        <v>197</v>
      </c>
      <c r="E480" s="2">
        <f t="shared" si="88"/>
        <v>197</v>
      </c>
      <c r="F480" s="2">
        <v>10</v>
      </c>
      <c r="G480" s="2">
        <v>1</v>
      </c>
      <c r="H480" s="9">
        <f t="shared" si="89"/>
        <v>197</v>
      </c>
      <c r="I480" s="168"/>
      <c r="J480" s="168"/>
      <c r="K480" s="168"/>
      <c r="L480" s="168"/>
    </row>
    <row r="481" spans="1:13" x14ac:dyDescent="0.25">
      <c r="A481" s="8" t="s">
        <v>24</v>
      </c>
      <c r="B481" s="2">
        <v>40</v>
      </c>
      <c r="C481" s="2">
        <v>4</v>
      </c>
      <c r="D481" s="2">
        <v>729</v>
      </c>
      <c r="E481" s="2">
        <f t="shared" si="88"/>
        <v>2916</v>
      </c>
      <c r="F481" s="2">
        <v>40</v>
      </c>
      <c r="G481" s="2">
        <v>4</v>
      </c>
      <c r="H481" s="9">
        <f t="shared" si="89"/>
        <v>2916</v>
      </c>
      <c r="I481" s="168"/>
      <c r="J481" s="168"/>
      <c r="K481" s="168"/>
      <c r="L481" s="168"/>
    </row>
    <row r="482" spans="1:13" x14ac:dyDescent="0.25">
      <c r="A482" s="8"/>
      <c r="B482" s="2"/>
      <c r="C482" s="2"/>
      <c r="D482" s="2"/>
      <c r="E482" s="2">
        <f>SUM(E471:E481)</f>
        <v>4024.01</v>
      </c>
      <c r="F482" s="2"/>
      <c r="G482" s="2"/>
      <c r="H482" s="9">
        <f>SUM(H471:H481)</f>
        <v>4024.01</v>
      </c>
      <c r="I482" s="168"/>
      <c r="J482" s="168"/>
      <c r="K482" s="168"/>
      <c r="L482" s="168"/>
    </row>
    <row r="483" spans="1:13" ht="15.75" thickBot="1" x14ac:dyDescent="0.3">
      <c r="A483" s="12"/>
      <c r="B483" s="13"/>
      <c r="C483" s="13"/>
      <c r="D483" s="13"/>
      <c r="E483" s="41">
        <f>E482/100</f>
        <v>40.240100000000005</v>
      </c>
      <c r="F483" s="13"/>
      <c r="G483" s="13"/>
      <c r="H483" s="53">
        <f>H482/100</f>
        <v>40.240100000000005</v>
      </c>
      <c r="I483" s="168"/>
      <c r="J483" s="168"/>
      <c r="K483" s="168"/>
      <c r="L483" s="168"/>
    </row>
    <row r="484" spans="1:13" ht="15.75" thickBot="1" x14ac:dyDescent="0.3">
      <c r="A484" s="5" t="s">
        <v>55</v>
      </c>
      <c r="B484" s="37">
        <v>50</v>
      </c>
      <c r="C484" s="6">
        <v>5</v>
      </c>
      <c r="D484" s="6">
        <v>62</v>
      </c>
      <c r="E484" s="37">
        <f>D484*C484/100</f>
        <v>3.1</v>
      </c>
      <c r="F484" s="37">
        <v>50</v>
      </c>
      <c r="G484" s="6">
        <v>5</v>
      </c>
      <c r="H484" s="38">
        <f>G484*D484/100</f>
        <v>3.1</v>
      </c>
      <c r="I484" s="168"/>
      <c r="J484" s="168"/>
      <c r="K484" s="168"/>
      <c r="L484" s="168"/>
    </row>
    <row r="485" spans="1:13" ht="15.75" thickBot="1" x14ac:dyDescent="0.3">
      <c r="A485" s="34" t="s">
        <v>56</v>
      </c>
      <c r="B485" s="13">
        <v>20</v>
      </c>
      <c r="C485" s="13">
        <v>2</v>
      </c>
      <c r="D485" s="13">
        <v>117</v>
      </c>
      <c r="E485" s="37">
        <f>D485*C485/100</f>
        <v>2.34</v>
      </c>
      <c r="F485" s="32">
        <v>20</v>
      </c>
      <c r="G485" s="13">
        <v>2</v>
      </c>
      <c r="H485" s="39">
        <f>G485*D485/100</f>
        <v>2.34</v>
      </c>
      <c r="I485" s="168"/>
      <c r="J485" s="168"/>
      <c r="K485" s="168"/>
      <c r="L485" s="168"/>
    </row>
    <row r="486" spans="1:13" x14ac:dyDescent="0.25">
      <c r="A486" s="10" t="s">
        <v>51</v>
      </c>
      <c r="B486" s="3">
        <v>200</v>
      </c>
      <c r="C486" s="3"/>
      <c r="D486" s="3"/>
      <c r="E486" s="3"/>
      <c r="F486" s="3">
        <v>200</v>
      </c>
      <c r="G486" s="2"/>
      <c r="H486" s="9"/>
      <c r="I486" s="168"/>
      <c r="J486" s="168"/>
      <c r="K486" s="168"/>
      <c r="L486" s="168"/>
    </row>
    <row r="487" spans="1:13" x14ac:dyDescent="0.25">
      <c r="A487" s="8" t="s">
        <v>134</v>
      </c>
      <c r="B487" s="2">
        <v>1</v>
      </c>
      <c r="C487" s="2">
        <f>B487*0.1</f>
        <v>0.1</v>
      </c>
      <c r="D487" s="2">
        <v>650</v>
      </c>
      <c r="E487" s="2">
        <f>D487*C487</f>
        <v>65</v>
      </c>
      <c r="F487" s="2">
        <v>1</v>
      </c>
      <c r="G487" s="2">
        <f>C487</f>
        <v>0.1</v>
      </c>
      <c r="H487" s="2">
        <f>G487*D487</f>
        <v>65</v>
      </c>
      <c r="I487" s="168"/>
      <c r="J487" s="168"/>
      <c r="K487" s="168"/>
      <c r="L487" s="168"/>
    </row>
    <row r="488" spans="1:13" x14ac:dyDescent="0.25">
      <c r="A488" s="8" t="s">
        <v>2</v>
      </c>
      <c r="B488" s="2">
        <v>11</v>
      </c>
      <c r="C488" s="2">
        <f t="shared" ref="C488" si="90">B488*0.1</f>
        <v>1.1000000000000001</v>
      </c>
      <c r="D488" s="2">
        <v>85.8</v>
      </c>
      <c r="E488" s="2">
        <f>D488*C488</f>
        <v>94.38000000000001</v>
      </c>
      <c r="F488" s="2">
        <v>11</v>
      </c>
      <c r="G488" s="2">
        <f t="shared" ref="G488" si="91">C488</f>
        <v>1.1000000000000001</v>
      </c>
      <c r="H488" s="2">
        <f t="shared" ref="H488" si="92">G488*D488</f>
        <v>94.38000000000001</v>
      </c>
      <c r="I488" s="168"/>
      <c r="J488" s="168"/>
      <c r="K488" s="168"/>
      <c r="L488" s="168"/>
    </row>
    <row r="489" spans="1:13" x14ac:dyDescent="0.25">
      <c r="A489" s="8"/>
      <c r="B489" s="2"/>
      <c r="C489" s="2"/>
      <c r="D489" s="2"/>
      <c r="E489" s="2">
        <f>SUM(E487:E488)</f>
        <v>159.38</v>
      </c>
      <c r="F489" s="2"/>
      <c r="G489" s="2"/>
      <c r="H489" s="2">
        <f>SUM(H487:H488)</f>
        <v>159.38</v>
      </c>
      <c r="I489" s="168"/>
      <c r="J489" s="168"/>
      <c r="K489" s="168"/>
      <c r="L489" s="168"/>
    </row>
    <row r="490" spans="1:13" x14ac:dyDescent="0.25">
      <c r="A490" s="23"/>
      <c r="B490" s="4"/>
      <c r="C490" s="4"/>
      <c r="D490" s="4"/>
      <c r="E490" s="22">
        <f>E489/100</f>
        <v>1.5937999999999999</v>
      </c>
      <c r="F490" s="4"/>
      <c r="G490" s="4"/>
      <c r="H490" s="24">
        <f>H489/100</f>
        <v>1.5937999999999999</v>
      </c>
      <c r="I490" s="168"/>
      <c r="J490" s="168"/>
      <c r="K490" s="168"/>
      <c r="L490" s="168"/>
    </row>
    <row r="491" spans="1:13" ht="15.75" thickBot="1" x14ac:dyDescent="0.3">
      <c r="A491" s="21" t="s">
        <v>50</v>
      </c>
      <c r="B491" s="11"/>
      <c r="C491" s="11"/>
      <c r="D491" s="11"/>
      <c r="E491" s="94">
        <f>E483+E484+E485+E490</f>
        <v>47.273900000000012</v>
      </c>
      <c r="F491" s="25"/>
      <c r="G491" s="25"/>
      <c r="H491" s="42">
        <f>H483+H484+H485+H490</f>
        <v>47.273900000000012</v>
      </c>
      <c r="I491" s="168"/>
      <c r="J491" s="168"/>
      <c r="K491" s="168"/>
      <c r="L491" s="168"/>
    </row>
    <row r="492" spans="1:13" ht="16.5" thickBot="1" x14ac:dyDescent="0.3">
      <c r="A492" s="367" t="s">
        <v>189</v>
      </c>
      <c r="B492" s="368"/>
      <c r="C492" s="368"/>
      <c r="D492" s="368"/>
      <c r="E492" s="368"/>
      <c r="F492" s="368"/>
      <c r="G492" s="368"/>
      <c r="H492" s="369"/>
      <c r="I492" s="168"/>
      <c r="J492" s="168"/>
      <c r="K492" s="168"/>
      <c r="L492" s="168"/>
      <c r="M492" s="168"/>
    </row>
    <row r="493" spans="1:13" x14ac:dyDescent="0.25">
      <c r="A493" s="362" t="s">
        <v>16</v>
      </c>
      <c r="B493" s="363" t="s">
        <v>86</v>
      </c>
      <c r="C493" s="363"/>
      <c r="D493" s="363"/>
      <c r="E493" s="363"/>
      <c r="F493" s="363" t="s">
        <v>85</v>
      </c>
      <c r="G493" s="363"/>
      <c r="H493" s="364"/>
      <c r="I493" s="168"/>
      <c r="J493" s="168"/>
      <c r="K493" s="168"/>
      <c r="L493" s="168"/>
      <c r="M493" s="168"/>
    </row>
    <row r="494" spans="1:13" ht="30.75" thickBot="1" x14ac:dyDescent="0.3">
      <c r="A494" s="359"/>
      <c r="B494" s="16" t="s">
        <v>73</v>
      </c>
      <c r="C494" s="44" t="s">
        <v>5</v>
      </c>
      <c r="D494" s="44" t="s">
        <v>6</v>
      </c>
      <c r="E494" s="44" t="s">
        <v>13</v>
      </c>
      <c r="F494" s="16" t="s">
        <v>73</v>
      </c>
      <c r="G494" s="44" t="s">
        <v>14</v>
      </c>
      <c r="H494" s="45" t="s">
        <v>13</v>
      </c>
      <c r="I494" s="168"/>
      <c r="J494" s="168"/>
      <c r="K494" s="168"/>
      <c r="L494" s="168"/>
      <c r="M494" s="168"/>
    </row>
    <row r="495" spans="1:13" ht="29.25" x14ac:dyDescent="0.25">
      <c r="A495" s="46" t="s">
        <v>91</v>
      </c>
      <c r="B495" s="37">
        <v>250</v>
      </c>
      <c r="C495" s="37"/>
      <c r="D495" s="37"/>
      <c r="E495" s="37"/>
      <c r="F495" s="37">
        <v>250</v>
      </c>
      <c r="G495" s="6"/>
      <c r="H495" s="7"/>
      <c r="I495" s="168"/>
      <c r="J495" s="168"/>
      <c r="K495" s="168"/>
      <c r="L495" s="168"/>
    </row>
    <row r="496" spans="1:13" x14ac:dyDescent="0.25">
      <c r="A496" s="8" t="s">
        <v>18</v>
      </c>
      <c r="B496" s="2">
        <v>100</v>
      </c>
      <c r="C496" s="2">
        <v>10</v>
      </c>
      <c r="D496" s="2">
        <v>39</v>
      </c>
      <c r="E496" s="2">
        <f>D496*C496</f>
        <v>390</v>
      </c>
      <c r="F496" s="2">
        <v>100</v>
      </c>
      <c r="G496" s="2">
        <v>10</v>
      </c>
      <c r="H496" s="9">
        <f>G496*D496</f>
        <v>390</v>
      </c>
      <c r="I496" s="168"/>
      <c r="J496" s="168"/>
      <c r="K496" s="168"/>
      <c r="L496" s="168"/>
    </row>
    <row r="497" spans="1:12" x14ac:dyDescent="0.25">
      <c r="A497" s="8" t="s">
        <v>19</v>
      </c>
      <c r="B497" s="2">
        <v>15</v>
      </c>
      <c r="C497" s="2">
        <v>1.5</v>
      </c>
      <c r="D497" s="2">
        <v>72</v>
      </c>
      <c r="E497" s="2">
        <f t="shared" ref="E497:E504" si="93">D497*C497</f>
        <v>108</v>
      </c>
      <c r="F497" s="2">
        <v>15</v>
      </c>
      <c r="G497" s="2">
        <v>1.5</v>
      </c>
      <c r="H497" s="9">
        <f t="shared" ref="H497:H504" si="94">G497*D497</f>
        <v>108</v>
      </c>
      <c r="I497" s="168"/>
      <c r="J497" s="168"/>
      <c r="K497" s="168"/>
      <c r="L497" s="168"/>
    </row>
    <row r="498" spans="1:12" x14ac:dyDescent="0.25">
      <c r="A498" s="8" t="s">
        <v>25</v>
      </c>
      <c r="B498" s="2">
        <v>13.8</v>
      </c>
      <c r="C498" s="2">
        <v>1.4</v>
      </c>
      <c r="D498" s="2">
        <v>49</v>
      </c>
      <c r="E498" s="2">
        <f t="shared" si="93"/>
        <v>68.599999999999994</v>
      </c>
      <c r="F498" s="2">
        <v>13.8</v>
      </c>
      <c r="G498" s="2">
        <v>1.4</v>
      </c>
      <c r="H498" s="9">
        <f t="shared" si="94"/>
        <v>68.599999999999994</v>
      </c>
      <c r="I498" s="168"/>
      <c r="J498" s="168"/>
      <c r="K498" s="168"/>
      <c r="L498" s="168"/>
    </row>
    <row r="499" spans="1:12" x14ac:dyDescent="0.25">
      <c r="A499" s="8" t="s">
        <v>26</v>
      </c>
      <c r="B499" s="2">
        <v>10</v>
      </c>
      <c r="C499" s="2">
        <v>1</v>
      </c>
      <c r="D499" s="2">
        <v>30</v>
      </c>
      <c r="E499" s="2">
        <f t="shared" si="93"/>
        <v>30</v>
      </c>
      <c r="F499" s="2">
        <v>10</v>
      </c>
      <c r="G499" s="2">
        <v>1</v>
      </c>
      <c r="H499" s="9">
        <f t="shared" si="94"/>
        <v>30</v>
      </c>
      <c r="I499" s="168"/>
      <c r="J499" s="168"/>
      <c r="K499" s="168"/>
      <c r="L499" s="168"/>
    </row>
    <row r="500" spans="1:12" x14ac:dyDescent="0.25">
      <c r="A500" s="8" t="s">
        <v>68</v>
      </c>
      <c r="B500" s="2">
        <v>0.6</v>
      </c>
      <c r="C500" s="2">
        <v>0.06</v>
      </c>
      <c r="D500" s="2">
        <v>620</v>
      </c>
      <c r="E500" s="2">
        <f t="shared" si="93"/>
        <v>37.199999999999996</v>
      </c>
      <c r="F500" s="2">
        <v>0.6</v>
      </c>
      <c r="G500" s="2">
        <v>0.06</v>
      </c>
      <c r="H500" s="9">
        <f t="shared" si="94"/>
        <v>37.199999999999996</v>
      </c>
      <c r="I500" s="168"/>
      <c r="J500" s="168"/>
      <c r="K500" s="168"/>
      <c r="L500" s="168"/>
    </row>
    <row r="501" spans="1:12" x14ac:dyDescent="0.25">
      <c r="A501" s="8" t="s">
        <v>39</v>
      </c>
      <c r="B501" s="2">
        <v>4.2</v>
      </c>
      <c r="C501" s="2">
        <v>11</v>
      </c>
      <c r="D501" s="2">
        <v>11</v>
      </c>
      <c r="E501" s="2">
        <f t="shared" si="93"/>
        <v>121</v>
      </c>
      <c r="F501" s="2">
        <v>4.2</v>
      </c>
      <c r="G501" s="2">
        <v>11</v>
      </c>
      <c r="H501" s="9">
        <f t="shared" si="94"/>
        <v>121</v>
      </c>
      <c r="I501" s="168"/>
      <c r="J501" s="168"/>
      <c r="K501" s="168"/>
      <c r="L501" s="168"/>
    </row>
    <row r="502" spans="1:12" x14ac:dyDescent="0.25">
      <c r="A502" s="8" t="s">
        <v>1</v>
      </c>
      <c r="B502" s="2">
        <v>2</v>
      </c>
      <c r="C502" s="2">
        <v>0.2</v>
      </c>
      <c r="D502" s="2">
        <v>27</v>
      </c>
      <c r="E502" s="2">
        <f t="shared" si="93"/>
        <v>5.4</v>
      </c>
      <c r="F502" s="2">
        <v>2</v>
      </c>
      <c r="G502" s="2">
        <v>0.2</v>
      </c>
      <c r="H502" s="9">
        <f t="shared" si="94"/>
        <v>5.4</v>
      </c>
      <c r="I502" s="168"/>
      <c r="J502" s="168"/>
      <c r="K502" s="168"/>
      <c r="L502" s="168"/>
    </row>
    <row r="503" spans="1:12" x14ac:dyDescent="0.25">
      <c r="A503" s="8" t="s">
        <v>67</v>
      </c>
      <c r="B503" s="2">
        <v>3</v>
      </c>
      <c r="C503" s="2">
        <v>0.3</v>
      </c>
      <c r="D503" s="2">
        <v>138</v>
      </c>
      <c r="E503" s="2">
        <f t="shared" si="93"/>
        <v>41.4</v>
      </c>
      <c r="F503" s="2">
        <v>3</v>
      </c>
      <c r="G503" s="2">
        <v>0.3</v>
      </c>
      <c r="H503" s="9">
        <f t="shared" si="94"/>
        <v>41.4</v>
      </c>
      <c r="I503" s="168"/>
      <c r="J503" s="168"/>
      <c r="K503" s="168"/>
      <c r="L503" s="168"/>
    </row>
    <row r="504" spans="1:12" x14ac:dyDescent="0.25">
      <c r="A504" s="8" t="s">
        <v>34</v>
      </c>
      <c r="B504" s="2">
        <v>44</v>
      </c>
      <c r="C504" s="2">
        <v>4.4000000000000004</v>
      </c>
      <c r="D504" s="2">
        <v>250</v>
      </c>
      <c r="E504" s="2">
        <f t="shared" si="93"/>
        <v>1100</v>
      </c>
      <c r="F504" s="2">
        <v>44</v>
      </c>
      <c r="G504" s="2">
        <v>4.4000000000000004</v>
      </c>
      <c r="H504" s="9">
        <f t="shared" si="94"/>
        <v>1100</v>
      </c>
      <c r="I504" s="168"/>
      <c r="J504" s="168"/>
      <c r="K504" s="168"/>
      <c r="L504" s="168"/>
    </row>
    <row r="505" spans="1:12" x14ac:dyDescent="0.25">
      <c r="A505" s="8"/>
      <c r="B505" s="2"/>
      <c r="C505" s="2"/>
      <c r="D505" s="2"/>
      <c r="E505" s="2">
        <f>SUM(E496:E504)</f>
        <v>1901.6</v>
      </c>
      <c r="F505" s="2"/>
      <c r="G505" s="2"/>
      <c r="H505" s="9">
        <f>SUM(H496:H504)</f>
        <v>1901.6</v>
      </c>
      <c r="I505" s="168"/>
      <c r="J505" s="168"/>
      <c r="K505" s="168"/>
      <c r="L505" s="168"/>
    </row>
    <row r="506" spans="1:12" ht="15.75" thickBot="1" x14ac:dyDescent="0.3">
      <c r="A506" s="12"/>
      <c r="B506" s="13"/>
      <c r="C506" s="13"/>
      <c r="D506" s="13"/>
      <c r="E506" s="41">
        <f>E505/100</f>
        <v>19.015999999999998</v>
      </c>
      <c r="F506" s="32"/>
      <c r="G506" s="32"/>
      <c r="H506" s="53">
        <f>H505/100</f>
        <v>19.015999999999998</v>
      </c>
      <c r="I506" s="168"/>
      <c r="J506" s="168"/>
      <c r="K506" s="168"/>
      <c r="L506" s="168"/>
    </row>
    <row r="507" spans="1:12" x14ac:dyDescent="0.25">
      <c r="A507" s="47" t="s">
        <v>84</v>
      </c>
      <c r="B507" s="37">
        <v>200</v>
      </c>
      <c r="C507" s="37"/>
      <c r="D507" s="37"/>
      <c r="E507" s="37"/>
      <c r="F507" s="37">
        <v>200</v>
      </c>
      <c r="G507" s="6"/>
      <c r="H507" s="7"/>
      <c r="I507" s="168"/>
      <c r="J507" s="168"/>
      <c r="K507" s="168"/>
      <c r="L507" s="168"/>
    </row>
    <row r="508" spans="1:12" x14ac:dyDescent="0.25">
      <c r="A508" s="8" t="s">
        <v>72</v>
      </c>
      <c r="B508" s="2">
        <v>20</v>
      </c>
      <c r="C508" s="2">
        <f>B508*0.1</f>
        <v>2</v>
      </c>
      <c r="D508" s="2">
        <v>320</v>
      </c>
      <c r="E508" s="2">
        <f>D508*C508</f>
        <v>640</v>
      </c>
      <c r="F508" s="2">
        <v>20</v>
      </c>
      <c r="G508" s="2">
        <f>F508*0.1</f>
        <v>2</v>
      </c>
      <c r="H508" s="9">
        <f>G508*D508</f>
        <v>640</v>
      </c>
      <c r="I508" s="168"/>
      <c r="J508" s="168"/>
      <c r="K508" s="168"/>
      <c r="L508" s="168"/>
    </row>
    <row r="509" spans="1:12" x14ac:dyDescent="0.25">
      <c r="A509" s="208" t="s">
        <v>2</v>
      </c>
      <c r="B509" s="71">
        <v>15</v>
      </c>
      <c r="C509" s="71">
        <f>B509*0.1</f>
        <v>1.5</v>
      </c>
      <c r="D509" s="71">
        <v>85.8</v>
      </c>
      <c r="E509" s="71">
        <f>D509*C509</f>
        <v>128.69999999999999</v>
      </c>
      <c r="F509" s="71">
        <v>15</v>
      </c>
      <c r="G509" s="71">
        <f>F509*0.1</f>
        <v>1.5</v>
      </c>
      <c r="H509" s="181">
        <f>G509*D509</f>
        <v>128.69999999999999</v>
      </c>
      <c r="I509" s="168"/>
      <c r="J509" s="168"/>
      <c r="K509" s="168"/>
      <c r="L509" s="168"/>
    </row>
    <row r="510" spans="1:12" x14ac:dyDescent="0.25">
      <c r="A510" s="208"/>
      <c r="B510" s="71"/>
      <c r="C510" s="71"/>
      <c r="D510" s="71"/>
      <c r="E510" s="71">
        <f>SUM(E508:E509)</f>
        <v>768.7</v>
      </c>
      <c r="F510" s="71"/>
      <c r="G510" s="71"/>
      <c r="H510" s="181">
        <f>SUM(H508:H509)</f>
        <v>768.7</v>
      </c>
      <c r="I510" s="168"/>
      <c r="J510" s="168"/>
      <c r="K510" s="168"/>
      <c r="L510" s="168"/>
    </row>
    <row r="511" spans="1:12" ht="15.75" thickBot="1" x14ac:dyDescent="0.3">
      <c r="A511" s="209"/>
      <c r="B511" s="210"/>
      <c r="C511" s="210"/>
      <c r="D511" s="210"/>
      <c r="E511" s="211">
        <f>E510/100</f>
        <v>7.6870000000000003</v>
      </c>
      <c r="F511" s="211"/>
      <c r="G511" s="211"/>
      <c r="H511" s="212">
        <f>H510/100</f>
        <v>7.6870000000000003</v>
      </c>
      <c r="I511" s="168"/>
      <c r="J511" s="168"/>
      <c r="K511" s="168"/>
      <c r="L511" s="168"/>
    </row>
    <row r="512" spans="1:12" x14ac:dyDescent="0.25">
      <c r="A512" s="213" t="s">
        <v>56</v>
      </c>
      <c r="B512" s="214">
        <v>20</v>
      </c>
      <c r="C512" s="214">
        <f>B512*0.1</f>
        <v>2</v>
      </c>
      <c r="D512" s="214">
        <v>117</v>
      </c>
      <c r="E512" s="215">
        <f>D512*C512/100</f>
        <v>2.34</v>
      </c>
      <c r="F512" s="215">
        <v>20</v>
      </c>
      <c r="G512" s="71">
        <f>F512*0.1</f>
        <v>2</v>
      </c>
      <c r="H512" s="216">
        <f>G512*D512/100</f>
        <v>2.34</v>
      </c>
      <c r="I512" s="168"/>
      <c r="J512" s="168"/>
      <c r="K512" s="168"/>
      <c r="L512" s="168"/>
    </row>
    <row r="513" spans="1:13" ht="15.75" thickBot="1" x14ac:dyDescent="0.3">
      <c r="A513" s="215" t="s">
        <v>123</v>
      </c>
      <c r="B513" s="214">
        <v>50</v>
      </c>
      <c r="C513" s="214">
        <f>B513*0.1</f>
        <v>5</v>
      </c>
      <c r="D513" s="214">
        <v>103</v>
      </c>
      <c r="E513" s="215">
        <f>D513*C513/100</f>
        <v>5.15</v>
      </c>
      <c r="F513" s="215">
        <v>50</v>
      </c>
      <c r="G513" s="214">
        <f>F513*0.1</f>
        <v>5</v>
      </c>
      <c r="H513" s="216">
        <f>G513*D513/100</f>
        <v>5.15</v>
      </c>
      <c r="I513" s="168"/>
      <c r="J513" s="168"/>
      <c r="K513" s="168"/>
      <c r="L513" s="168"/>
    </row>
    <row r="514" spans="1:13" ht="15.75" thickBot="1" x14ac:dyDescent="0.3">
      <c r="A514" s="253" t="s">
        <v>50</v>
      </c>
      <c r="B514" s="254"/>
      <c r="C514" s="254"/>
      <c r="D514" s="254"/>
      <c r="E514" s="255">
        <f>E506+E511+E512+E513</f>
        <v>34.192999999999998</v>
      </c>
      <c r="F514" s="254"/>
      <c r="G514" s="254"/>
      <c r="H514" s="256">
        <f>H506+H511+H512+H513</f>
        <v>34.192999999999998</v>
      </c>
      <c r="I514" s="168"/>
      <c r="J514" s="168"/>
      <c r="K514" s="168"/>
      <c r="L514" s="168"/>
    </row>
    <row r="515" spans="1:13" ht="16.5" thickBot="1" x14ac:dyDescent="0.3">
      <c r="A515" s="367" t="s">
        <v>188</v>
      </c>
      <c r="B515" s="368"/>
      <c r="C515" s="368"/>
      <c r="D515" s="368"/>
      <c r="E515" s="368"/>
      <c r="F515" s="368"/>
      <c r="G515" s="368"/>
      <c r="H515" s="369"/>
      <c r="I515" s="168"/>
      <c r="J515" s="168"/>
      <c r="K515" s="168"/>
      <c r="L515" s="168"/>
      <c r="M515" s="168"/>
    </row>
    <row r="516" spans="1:13" x14ac:dyDescent="0.25">
      <c r="A516" s="387" t="s">
        <v>16</v>
      </c>
      <c r="B516" s="389" t="s">
        <v>86</v>
      </c>
      <c r="C516" s="389"/>
      <c r="D516" s="389"/>
      <c r="E516" s="389"/>
      <c r="F516" s="389" t="s">
        <v>85</v>
      </c>
      <c r="G516" s="389"/>
      <c r="H516" s="390"/>
      <c r="I516" s="168"/>
      <c r="J516" s="168"/>
      <c r="K516" s="168"/>
      <c r="L516" s="168"/>
      <c r="M516" s="168"/>
    </row>
    <row r="517" spans="1:13" ht="30.75" thickBot="1" x14ac:dyDescent="0.3">
      <c r="A517" s="388"/>
      <c r="B517" s="221" t="s">
        <v>73</v>
      </c>
      <c r="C517" s="222" t="s">
        <v>5</v>
      </c>
      <c r="D517" s="222" t="s">
        <v>6</v>
      </c>
      <c r="E517" s="222" t="s">
        <v>13</v>
      </c>
      <c r="F517" s="221" t="s">
        <v>73</v>
      </c>
      <c r="G517" s="222" t="s">
        <v>14</v>
      </c>
      <c r="H517" s="179" t="s">
        <v>13</v>
      </c>
      <c r="I517" s="168"/>
      <c r="J517" s="168"/>
      <c r="K517" s="168"/>
      <c r="L517" s="168"/>
      <c r="M517" s="168"/>
    </row>
    <row r="518" spans="1:13" ht="29.25" x14ac:dyDescent="0.25">
      <c r="A518" s="236" t="s">
        <v>89</v>
      </c>
      <c r="B518" s="224">
        <v>250</v>
      </c>
      <c r="C518" s="224"/>
      <c r="D518" s="224"/>
      <c r="E518" s="224"/>
      <c r="F518" s="224">
        <v>250</v>
      </c>
      <c r="G518" s="225"/>
      <c r="H518" s="180"/>
      <c r="I518" s="168"/>
      <c r="J518" s="168"/>
      <c r="K518" s="168"/>
      <c r="L518" s="168"/>
      <c r="M518" s="168"/>
    </row>
    <row r="519" spans="1:13" x14ac:dyDescent="0.25">
      <c r="A519" s="208" t="s">
        <v>17</v>
      </c>
      <c r="B519" s="71">
        <v>70.400000000000006</v>
      </c>
      <c r="C519" s="71">
        <f>B519*0.1</f>
        <v>7.0400000000000009</v>
      </c>
      <c r="D519" s="71">
        <v>69</v>
      </c>
      <c r="E519" s="71">
        <f>D519*C519</f>
        <v>485.76000000000005</v>
      </c>
      <c r="F519" s="71">
        <f>B519</f>
        <v>70.400000000000006</v>
      </c>
      <c r="G519" s="71">
        <f t="shared" ref="G519:G525" si="95">C519</f>
        <v>7.0400000000000009</v>
      </c>
      <c r="H519" s="181">
        <f>G519*D519</f>
        <v>485.76000000000005</v>
      </c>
      <c r="I519" s="168"/>
      <c r="J519" s="168"/>
      <c r="K519" s="168"/>
      <c r="L519" s="168"/>
      <c r="M519" s="168"/>
    </row>
    <row r="520" spans="1:13" x14ac:dyDescent="0.25">
      <c r="A520" s="208" t="s">
        <v>18</v>
      </c>
      <c r="B520" s="71">
        <v>60</v>
      </c>
      <c r="C520" s="71">
        <f t="shared" ref="C520:C526" si="96">B520*0.1</f>
        <v>6</v>
      </c>
      <c r="D520" s="71">
        <v>49</v>
      </c>
      <c r="E520" s="71">
        <f t="shared" ref="E520:E526" si="97">D520*C520</f>
        <v>294</v>
      </c>
      <c r="F520" s="71">
        <f t="shared" ref="F520:F526" si="98">B520</f>
        <v>60</v>
      </c>
      <c r="G520" s="71">
        <f t="shared" si="95"/>
        <v>6</v>
      </c>
      <c r="H520" s="181">
        <f t="shared" ref="H520:H526" si="99">G520*D520</f>
        <v>294</v>
      </c>
      <c r="I520" s="168"/>
      <c r="J520" s="168"/>
      <c r="K520" s="168"/>
      <c r="L520" s="168"/>
      <c r="M520" s="168"/>
    </row>
    <row r="521" spans="1:13" x14ac:dyDescent="0.25">
      <c r="A521" s="208" t="s">
        <v>19</v>
      </c>
      <c r="B521" s="71">
        <v>15</v>
      </c>
      <c r="C521" s="71">
        <f t="shared" si="96"/>
        <v>1.5</v>
      </c>
      <c r="D521" s="71">
        <v>72</v>
      </c>
      <c r="E521" s="71">
        <f t="shared" si="97"/>
        <v>108</v>
      </c>
      <c r="F521" s="71">
        <f t="shared" si="98"/>
        <v>15</v>
      </c>
      <c r="G521" s="71">
        <f t="shared" si="95"/>
        <v>1.5</v>
      </c>
      <c r="H521" s="181">
        <f t="shared" si="99"/>
        <v>108</v>
      </c>
      <c r="I521" s="168"/>
      <c r="J521" s="168"/>
      <c r="K521" s="168"/>
      <c r="L521" s="168"/>
      <c r="M521" s="168"/>
    </row>
    <row r="522" spans="1:13" x14ac:dyDescent="0.25">
      <c r="A522" s="208" t="s">
        <v>25</v>
      </c>
      <c r="B522" s="71">
        <v>13.5</v>
      </c>
      <c r="C522" s="71">
        <f t="shared" si="96"/>
        <v>1.35</v>
      </c>
      <c r="D522" s="71">
        <v>49</v>
      </c>
      <c r="E522" s="71">
        <f t="shared" si="97"/>
        <v>66.150000000000006</v>
      </c>
      <c r="F522" s="71">
        <f t="shared" si="98"/>
        <v>13.5</v>
      </c>
      <c r="G522" s="71">
        <f t="shared" si="95"/>
        <v>1.35</v>
      </c>
      <c r="H522" s="181">
        <f t="shared" si="99"/>
        <v>66.150000000000006</v>
      </c>
      <c r="I522" s="168"/>
      <c r="J522" s="168"/>
      <c r="K522" s="168"/>
      <c r="L522" s="168"/>
      <c r="M522" s="168"/>
    </row>
    <row r="523" spans="1:13" x14ac:dyDescent="0.25">
      <c r="A523" s="208" t="s">
        <v>22</v>
      </c>
      <c r="B523" s="71">
        <v>10</v>
      </c>
      <c r="C523" s="71">
        <f t="shared" si="96"/>
        <v>1</v>
      </c>
      <c r="D523" s="71">
        <v>197</v>
      </c>
      <c r="E523" s="71">
        <f t="shared" si="97"/>
        <v>197</v>
      </c>
      <c r="F523" s="71">
        <f t="shared" si="98"/>
        <v>10</v>
      </c>
      <c r="G523" s="71">
        <f t="shared" si="95"/>
        <v>1</v>
      </c>
      <c r="H523" s="181">
        <f t="shared" si="99"/>
        <v>197</v>
      </c>
      <c r="I523" s="168"/>
      <c r="J523" s="168"/>
      <c r="K523" s="168"/>
      <c r="L523" s="168"/>
      <c r="M523" s="168"/>
    </row>
    <row r="524" spans="1:13" x14ac:dyDescent="0.25">
      <c r="A524" s="208" t="s">
        <v>1</v>
      </c>
      <c r="B524" s="71">
        <v>2</v>
      </c>
      <c r="C524" s="71">
        <f t="shared" si="96"/>
        <v>0.2</v>
      </c>
      <c r="D524" s="71">
        <v>27</v>
      </c>
      <c r="E524" s="71">
        <f t="shared" si="97"/>
        <v>5.4</v>
      </c>
      <c r="F524" s="71">
        <f t="shared" si="98"/>
        <v>2</v>
      </c>
      <c r="G524" s="71">
        <f t="shared" si="95"/>
        <v>0.2</v>
      </c>
      <c r="H524" s="181">
        <f t="shared" si="99"/>
        <v>5.4</v>
      </c>
      <c r="I524" s="168"/>
      <c r="J524" s="168"/>
      <c r="K524" s="168"/>
      <c r="L524" s="168"/>
      <c r="M524" s="168"/>
    </row>
    <row r="525" spans="1:13" x14ac:dyDescent="0.25">
      <c r="A525" s="208" t="s">
        <v>24</v>
      </c>
      <c r="B525" s="71">
        <v>40</v>
      </c>
      <c r="C525" s="71">
        <f t="shared" si="96"/>
        <v>4</v>
      </c>
      <c r="D525" s="71">
        <v>729</v>
      </c>
      <c r="E525" s="71">
        <f t="shared" si="97"/>
        <v>2916</v>
      </c>
      <c r="F525" s="71">
        <f t="shared" si="98"/>
        <v>40</v>
      </c>
      <c r="G525" s="71">
        <f t="shared" si="95"/>
        <v>4</v>
      </c>
      <c r="H525" s="181">
        <f t="shared" si="99"/>
        <v>2916</v>
      </c>
      <c r="I525" s="168"/>
      <c r="J525" s="168"/>
      <c r="K525" s="168"/>
      <c r="L525" s="168"/>
      <c r="M525" s="168"/>
    </row>
    <row r="526" spans="1:13" x14ac:dyDescent="0.25">
      <c r="A526" s="208" t="s">
        <v>67</v>
      </c>
      <c r="B526" s="71">
        <v>4.5</v>
      </c>
      <c r="C526" s="71">
        <f t="shared" si="96"/>
        <v>0.45</v>
      </c>
      <c r="D526" s="71">
        <v>138</v>
      </c>
      <c r="E526" s="71">
        <f t="shared" si="97"/>
        <v>62.1</v>
      </c>
      <c r="F526" s="71">
        <f t="shared" si="98"/>
        <v>4.5</v>
      </c>
      <c r="G526" s="71">
        <f>C526</f>
        <v>0.45</v>
      </c>
      <c r="H526" s="181">
        <f t="shared" si="99"/>
        <v>62.1</v>
      </c>
      <c r="I526" s="168"/>
      <c r="J526" s="168"/>
      <c r="K526" s="168"/>
      <c r="L526" s="168"/>
      <c r="M526" s="168"/>
    </row>
    <row r="527" spans="1:13" ht="15.75" thickBot="1" x14ac:dyDescent="0.3">
      <c r="A527" s="237"/>
      <c r="B527" s="214"/>
      <c r="C527" s="214"/>
      <c r="D527" s="214"/>
      <c r="E527" s="214">
        <f>SUM(E519:E526)</f>
        <v>4134.41</v>
      </c>
      <c r="F527" s="214"/>
      <c r="G527" s="214"/>
      <c r="H527" s="184">
        <f>SUM(H519:H526)</f>
        <v>4134.41</v>
      </c>
      <c r="I527" s="168"/>
      <c r="J527" s="168"/>
      <c r="K527" s="168"/>
      <c r="L527" s="168"/>
      <c r="M527" s="168"/>
    </row>
    <row r="528" spans="1:13" ht="15.75" thickBot="1" x14ac:dyDescent="0.3">
      <c r="A528" s="232"/>
      <c r="B528" s="233"/>
      <c r="C528" s="233"/>
      <c r="D528" s="233"/>
      <c r="E528" s="238">
        <f>E527/100</f>
        <v>41.344099999999997</v>
      </c>
      <c r="F528" s="233"/>
      <c r="G528" s="233"/>
      <c r="H528" s="185">
        <f>H527/100</f>
        <v>41.344099999999997</v>
      </c>
      <c r="I528" s="168"/>
      <c r="J528" s="168"/>
      <c r="K528" s="168"/>
      <c r="L528" s="168"/>
      <c r="M528" s="168"/>
    </row>
    <row r="529" spans="1:13" x14ac:dyDescent="0.25">
      <c r="A529" s="239" t="s">
        <v>169</v>
      </c>
      <c r="B529" s="224">
        <v>200</v>
      </c>
      <c r="C529" s="224"/>
      <c r="D529" s="224"/>
      <c r="E529" s="224"/>
      <c r="F529" s="224">
        <v>200</v>
      </c>
      <c r="G529" s="225"/>
      <c r="H529" s="180"/>
      <c r="I529" s="168"/>
      <c r="J529" s="168"/>
      <c r="K529" s="168"/>
      <c r="L529" s="168"/>
      <c r="M529" s="168"/>
    </row>
    <row r="530" spans="1:13" x14ac:dyDescent="0.25">
      <c r="A530" s="208" t="s">
        <v>161</v>
      </c>
      <c r="B530" s="71">
        <v>20</v>
      </c>
      <c r="C530" s="71">
        <f>B530*0.1</f>
        <v>2</v>
      </c>
      <c r="D530" s="71">
        <v>322</v>
      </c>
      <c r="E530" s="71">
        <f>D530*C530</f>
        <v>644</v>
      </c>
      <c r="F530" s="71">
        <v>20</v>
      </c>
      <c r="G530" s="71">
        <f>F530*0.1</f>
        <v>2</v>
      </c>
      <c r="H530" s="181">
        <f>G530*D530</f>
        <v>644</v>
      </c>
      <c r="I530" s="168"/>
      <c r="J530" s="168"/>
      <c r="K530" s="168"/>
      <c r="L530" s="168"/>
      <c r="M530" s="168"/>
    </row>
    <row r="531" spans="1:13" x14ac:dyDescent="0.25">
      <c r="A531" s="208" t="s">
        <v>2</v>
      </c>
      <c r="B531" s="71">
        <v>15</v>
      </c>
      <c r="C531" s="71">
        <f>B531*0.1</f>
        <v>1.5</v>
      </c>
      <c r="D531" s="71">
        <v>85.8</v>
      </c>
      <c r="E531" s="71">
        <f>D531*C531</f>
        <v>128.69999999999999</v>
      </c>
      <c r="F531" s="71">
        <v>15</v>
      </c>
      <c r="G531" s="71">
        <f>F531*0.1</f>
        <v>1.5</v>
      </c>
      <c r="H531" s="181">
        <f>G531*D531</f>
        <v>128.69999999999999</v>
      </c>
      <c r="I531" s="168"/>
      <c r="J531" s="168"/>
      <c r="K531" s="168"/>
      <c r="L531" s="168"/>
      <c r="M531" s="168"/>
    </row>
    <row r="532" spans="1:13" x14ac:dyDescent="0.25">
      <c r="A532" s="208"/>
      <c r="B532" s="71"/>
      <c r="C532" s="71"/>
      <c r="D532" s="71"/>
      <c r="E532" s="71">
        <f>SUM(E530:E531)</f>
        <v>772.7</v>
      </c>
      <c r="F532" s="71"/>
      <c r="G532" s="71"/>
      <c r="H532" s="181">
        <f>SUM(H530:H531)</f>
        <v>772.7</v>
      </c>
      <c r="I532" s="168"/>
      <c r="J532" s="168"/>
      <c r="K532" s="168"/>
      <c r="L532" s="168"/>
      <c r="M532" s="168"/>
    </row>
    <row r="533" spans="1:13" ht="15.75" thickBot="1" x14ac:dyDescent="0.3">
      <c r="A533" s="245"/>
      <c r="B533" s="210"/>
      <c r="C533" s="210"/>
      <c r="D533" s="210"/>
      <c r="E533" s="211">
        <f>E532/100</f>
        <v>7.7270000000000003</v>
      </c>
      <c r="F533" s="210"/>
      <c r="G533" s="210"/>
      <c r="H533" s="212">
        <f>H532/100</f>
        <v>7.7270000000000003</v>
      </c>
      <c r="I533" s="168"/>
      <c r="J533" s="168"/>
      <c r="K533" s="168"/>
      <c r="L533" s="168"/>
      <c r="M533" s="168"/>
    </row>
    <row r="534" spans="1:13" ht="15.75" thickBot="1" x14ac:dyDescent="0.3">
      <c r="A534" s="223" t="s">
        <v>55</v>
      </c>
      <c r="B534" s="224">
        <v>50</v>
      </c>
      <c r="C534" s="225">
        <v>5</v>
      </c>
      <c r="D534" s="225">
        <v>62</v>
      </c>
      <c r="E534" s="224">
        <f>D534*C534/100</f>
        <v>3.1</v>
      </c>
      <c r="F534" s="224">
        <v>50</v>
      </c>
      <c r="G534" s="225">
        <v>5</v>
      </c>
      <c r="H534" s="187">
        <f>G534*D534/100</f>
        <v>3.1</v>
      </c>
      <c r="I534" s="168"/>
      <c r="J534" s="168"/>
      <c r="K534" s="168"/>
      <c r="L534" s="168"/>
      <c r="M534" s="168"/>
    </row>
    <row r="535" spans="1:13" ht="15.75" thickBot="1" x14ac:dyDescent="0.3">
      <c r="A535" s="245" t="s">
        <v>56</v>
      </c>
      <c r="B535" s="210">
        <v>20</v>
      </c>
      <c r="C535" s="210">
        <f>B535*0.1</f>
        <v>2</v>
      </c>
      <c r="D535" s="210">
        <v>117</v>
      </c>
      <c r="E535" s="224">
        <f>D535*C535/100</f>
        <v>2.34</v>
      </c>
      <c r="F535" s="211">
        <v>30</v>
      </c>
      <c r="G535" s="210">
        <f>F535*0.1</f>
        <v>3</v>
      </c>
      <c r="H535" s="187">
        <f>G535*D535/100</f>
        <v>3.51</v>
      </c>
      <c r="I535" s="168"/>
      <c r="J535" s="168"/>
      <c r="K535" s="168"/>
      <c r="L535" s="168"/>
      <c r="M535" s="168"/>
    </row>
    <row r="536" spans="1:13" ht="15.75" thickBot="1" x14ac:dyDescent="0.3">
      <c r="A536" s="218" t="s">
        <v>50</v>
      </c>
      <c r="B536" s="219"/>
      <c r="C536" s="219"/>
      <c r="D536" s="219"/>
      <c r="E536" s="220">
        <f>E528+E533+E534+E535</f>
        <v>54.511099999999999</v>
      </c>
      <c r="F536" s="246"/>
      <c r="G536" s="246"/>
      <c r="H536" s="247">
        <f>H528+H533+H534+H535</f>
        <v>55.681100000000001</v>
      </c>
      <c r="I536" s="168"/>
      <c r="J536" s="168"/>
      <c r="K536" s="168"/>
      <c r="L536" s="168"/>
      <c r="M536" s="168"/>
    </row>
    <row r="537" spans="1:13" x14ac:dyDescent="0.25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</row>
    <row r="538" spans="1:13" x14ac:dyDescent="0.25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</row>
    <row r="539" spans="1:13" x14ac:dyDescent="0.25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</row>
    <row r="540" spans="1:13" x14ac:dyDescent="0.25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</row>
    <row r="541" spans="1:13" x14ac:dyDescent="0.25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</row>
    <row r="542" spans="1:13" x14ac:dyDescent="0.25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</row>
    <row r="543" spans="1:13" x14ac:dyDescent="0.25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</row>
    <row r="544" spans="1:13" x14ac:dyDescent="0.25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</row>
    <row r="545" spans="1:13" x14ac:dyDescent="0.25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</row>
    <row r="546" spans="1:13" x14ac:dyDescent="0.25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</row>
    <row r="547" spans="1:13" x14ac:dyDescent="0.25">
      <c r="I547" s="168"/>
      <c r="J547" s="168"/>
      <c r="K547" s="168"/>
      <c r="L547" s="168"/>
      <c r="M547" s="168"/>
    </row>
    <row r="548" spans="1:13" x14ac:dyDescent="0.25">
      <c r="I548" s="168"/>
      <c r="J548" s="168"/>
      <c r="K548" s="168"/>
      <c r="L548" s="168"/>
      <c r="M548" s="168"/>
    </row>
    <row r="549" spans="1:13" x14ac:dyDescent="0.25">
      <c r="I549" s="168"/>
      <c r="J549" s="168"/>
      <c r="K549" s="168"/>
      <c r="L549" s="168"/>
      <c r="M549" s="168"/>
    </row>
    <row r="550" spans="1:13" x14ac:dyDescent="0.25">
      <c r="I550" s="168"/>
      <c r="J550" s="168"/>
      <c r="K550" s="168"/>
      <c r="L550" s="168"/>
      <c r="M550" s="168"/>
    </row>
    <row r="551" spans="1:13" x14ac:dyDescent="0.25">
      <c r="I551" s="168"/>
      <c r="J551" s="168"/>
      <c r="K551" s="168"/>
      <c r="L551" s="168"/>
      <c r="M551" s="168"/>
    </row>
    <row r="552" spans="1:13" x14ac:dyDescent="0.25">
      <c r="I552" s="168"/>
      <c r="J552" s="168"/>
      <c r="K552" s="168"/>
      <c r="L552" s="168"/>
      <c r="M552" s="168"/>
    </row>
    <row r="553" spans="1:13" x14ac:dyDescent="0.25">
      <c r="I553" s="168"/>
      <c r="J553" s="168"/>
      <c r="K553" s="168"/>
      <c r="L553" s="168"/>
      <c r="M553" s="168"/>
    </row>
    <row r="554" spans="1:13" x14ac:dyDescent="0.25">
      <c r="I554" s="168"/>
      <c r="J554" s="168"/>
      <c r="K554" s="168"/>
      <c r="L554" s="168"/>
      <c r="M554" s="168"/>
    </row>
    <row r="555" spans="1:13" x14ac:dyDescent="0.25">
      <c r="I555" s="168"/>
      <c r="J555" s="168"/>
      <c r="K555" s="168"/>
      <c r="L555" s="168"/>
      <c r="M555" s="168"/>
    </row>
    <row r="556" spans="1:13" x14ac:dyDescent="0.25">
      <c r="I556" s="168"/>
      <c r="J556" s="168"/>
      <c r="K556" s="168"/>
      <c r="L556" s="168"/>
      <c r="M556" s="168"/>
    </row>
    <row r="557" spans="1:13" x14ac:dyDescent="0.25">
      <c r="I557" s="168"/>
      <c r="J557" s="168"/>
      <c r="K557" s="168"/>
      <c r="L557" s="168"/>
      <c r="M557" s="168"/>
    </row>
    <row r="558" spans="1:13" x14ac:dyDescent="0.25">
      <c r="I558" s="168"/>
      <c r="J558" s="168"/>
      <c r="K558" s="168"/>
      <c r="L558" s="168"/>
      <c r="M558" s="168"/>
    </row>
    <row r="559" spans="1:13" x14ac:dyDescent="0.25">
      <c r="I559" s="168"/>
      <c r="J559" s="168"/>
      <c r="K559" s="168"/>
      <c r="L559" s="168"/>
      <c r="M559" s="168"/>
    </row>
    <row r="560" spans="1:13" x14ac:dyDescent="0.25">
      <c r="I560" s="168"/>
      <c r="J560" s="168"/>
      <c r="K560" s="168"/>
      <c r="L560" s="168"/>
      <c r="M560" s="168"/>
    </row>
    <row r="561" spans="9:13" x14ac:dyDescent="0.25">
      <c r="I561" s="168"/>
      <c r="J561" s="168"/>
      <c r="K561" s="168"/>
      <c r="L561" s="168"/>
      <c r="M561" s="168"/>
    </row>
    <row r="562" spans="9:13" x14ac:dyDescent="0.25">
      <c r="I562" s="168"/>
      <c r="J562" s="168"/>
      <c r="K562" s="168"/>
      <c r="L562" s="168"/>
      <c r="M562" s="168"/>
    </row>
    <row r="563" spans="9:13" x14ac:dyDescent="0.25">
      <c r="I563" s="168"/>
      <c r="J563" s="168"/>
      <c r="K563" s="168"/>
      <c r="L563" s="168"/>
      <c r="M563" s="168"/>
    </row>
    <row r="564" spans="9:13" x14ac:dyDescent="0.25">
      <c r="I564" s="168"/>
      <c r="J564" s="168"/>
      <c r="K564" s="168"/>
      <c r="L564" s="168"/>
      <c r="M564" s="168"/>
    </row>
    <row r="565" spans="9:13" x14ac:dyDescent="0.25">
      <c r="I565" s="168"/>
      <c r="J565" s="168"/>
      <c r="K565" s="168"/>
      <c r="L565" s="168"/>
      <c r="M565" s="168"/>
    </row>
    <row r="566" spans="9:13" x14ac:dyDescent="0.25">
      <c r="I566" s="168"/>
      <c r="J566" s="168"/>
      <c r="K566" s="168"/>
      <c r="L566" s="168"/>
      <c r="M566" s="168"/>
    </row>
    <row r="567" spans="9:13" x14ac:dyDescent="0.25">
      <c r="I567" s="168"/>
      <c r="J567" s="168"/>
      <c r="K567" s="168"/>
      <c r="L567" s="168"/>
      <c r="M567" s="168"/>
    </row>
    <row r="568" spans="9:13" x14ac:dyDescent="0.25">
      <c r="I568" s="168"/>
      <c r="J568" s="168"/>
      <c r="K568" s="168"/>
      <c r="L568" s="168"/>
      <c r="M568" s="168"/>
    </row>
    <row r="569" spans="9:13" x14ac:dyDescent="0.25">
      <c r="I569" s="168"/>
      <c r="J569" s="168"/>
      <c r="K569" s="168"/>
      <c r="L569" s="168"/>
      <c r="M569" s="168"/>
    </row>
    <row r="570" spans="9:13" x14ac:dyDescent="0.25">
      <c r="I570" s="168"/>
      <c r="J570" s="168"/>
      <c r="K570" s="168"/>
      <c r="L570" s="168"/>
      <c r="M570" s="168"/>
    </row>
    <row r="571" spans="9:13" x14ac:dyDescent="0.25">
      <c r="I571" s="168"/>
      <c r="J571" s="168"/>
      <c r="K571" s="168"/>
      <c r="L571" s="168"/>
      <c r="M571" s="168"/>
    </row>
    <row r="572" spans="9:13" x14ac:dyDescent="0.25">
      <c r="I572" s="168"/>
      <c r="J572" s="168"/>
      <c r="K572" s="168"/>
      <c r="L572" s="168"/>
      <c r="M572" s="168"/>
    </row>
    <row r="573" spans="9:13" x14ac:dyDescent="0.25">
      <c r="I573" s="168"/>
      <c r="J573" s="168"/>
      <c r="K573" s="168"/>
      <c r="L573" s="168"/>
      <c r="M573" s="168"/>
    </row>
    <row r="574" spans="9:13" x14ac:dyDescent="0.25">
      <c r="I574" s="168"/>
      <c r="J574" s="168"/>
      <c r="K574" s="168"/>
      <c r="L574" s="168"/>
      <c r="M574" s="168"/>
    </row>
    <row r="575" spans="9:13" x14ac:dyDescent="0.25">
      <c r="I575" s="168"/>
      <c r="J575" s="168"/>
      <c r="K575" s="168"/>
      <c r="L575" s="168"/>
      <c r="M575" s="168"/>
    </row>
    <row r="576" spans="9:13" x14ac:dyDescent="0.25">
      <c r="I576" s="168"/>
      <c r="J576" s="168"/>
      <c r="K576" s="168"/>
      <c r="L576" s="168"/>
      <c r="M576" s="168"/>
    </row>
    <row r="577" spans="9:13" x14ac:dyDescent="0.25">
      <c r="I577" s="168"/>
      <c r="J577" s="168"/>
      <c r="K577" s="168"/>
      <c r="L577" s="168"/>
      <c r="M577" s="168"/>
    </row>
    <row r="578" spans="9:13" x14ac:dyDescent="0.25">
      <c r="I578" s="168"/>
      <c r="J578" s="168"/>
      <c r="K578" s="168"/>
      <c r="L578" s="168"/>
      <c r="M578" s="168"/>
    </row>
    <row r="579" spans="9:13" x14ac:dyDescent="0.25">
      <c r="I579" s="168"/>
      <c r="J579" s="168"/>
      <c r="K579" s="168"/>
      <c r="L579" s="168"/>
      <c r="M579" s="168"/>
    </row>
    <row r="580" spans="9:13" x14ac:dyDescent="0.25">
      <c r="I580" s="168"/>
      <c r="J580" s="168"/>
      <c r="K580" s="168"/>
      <c r="L580" s="168"/>
      <c r="M580" s="168"/>
    </row>
    <row r="581" spans="9:13" x14ac:dyDescent="0.25">
      <c r="I581" s="168"/>
      <c r="J581" s="168"/>
      <c r="K581" s="168"/>
      <c r="L581" s="168"/>
      <c r="M581" s="168"/>
    </row>
    <row r="582" spans="9:13" x14ac:dyDescent="0.25">
      <c r="I582" s="168"/>
      <c r="J582" s="168"/>
      <c r="K582" s="168"/>
      <c r="L582" s="168"/>
      <c r="M582" s="168"/>
    </row>
    <row r="583" spans="9:13" x14ac:dyDescent="0.25">
      <c r="I583" s="168"/>
      <c r="J583" s="168"/>
      <c r="K583" s="168"/>
      <c r="L583" s="168"/>
      <c r="M583" s="168"/>
    </row>
    <row r="584" spans="9:13" x14ac:dyDescent="0.25">
      <c r="I584" s="168"/>
      <c r="J584" s="168"/>
      <c r="K584" s="168"/>
      <c r="L584" s="168"/>
      <c r="M584" s="168"/>
    </row>
    <row r="585" spans="9:13" x14ac:dyDescent="0.25">
      <c r="I585" s="168"/>
      <c r="J585" s="168"/>
      <c r="K585" s="168"/>
      <c r="L585" s="168"/>
      <c r="M585" s="168"/>
    </row>
    <row r="586" spans="9:13" x14ac:dyDescent="0.25">
      <c r="I586" s="168"/>
      <c r="J586" s="168"/>
      <c r="K586" s="168"/>
      <c r="L586" s="168"/>
      <c r="M586" s="168"/>
    </row>
    <row r="587" spans="9:13" x14ac:dyDescent="0.25">
      <c r="I587" s="168"/>
      <c r="J587" s="168"/>
      <c r="K587" s="168"/>
      <c r="L587" s="168"/>
      <c r="M587" s="168"/>
    </row>
    <row r="588" spans="9:13" x14ac:dyDescent="0.25">
      <c r="I588" s="168"/>
      <c r="J588" s="168"/>
      <c r="K588" s="168"/>
      <c r="L588" s="168"/>
      <c r="M588" s="168"/>
    </row>
    <row r="589" spans="9:13" x14ac:dyDescent="0.25">
      <c r="I589" s="168"/>
      <c r="J589" s="168"/>
      <c r="K589" s="168"/>
      <c r="L589" s="168"/>
      <c r="M589" s="168"/>
    </row>
    <row r="590" spans="9:13" x14ac:dyDescent="0.25">
      <c r="I590" s="168"/>
      <c r="J590" s="168"/>
      <c r="K590" s="168"/>
      <c r="L590" s="168"/>
      <c r="M590" s="168"/>
    </row>
    <row r="591" spans="9:13" x14ac:dyDescent="0.25">
      <c r="I591" s="168"/>
      <c r="J591" s="168"/>
      <c r="K591" s="168"/>
      <c r="L591" s="168"/>
      <c r="M591" s="168"/>
    </row>
    <row r="592" spans="9:13" x14ac:dyDescent="0.25">
      <c r="I592" s="168"/>
      <c r="J592" s="168"/>
      <c r="K592" s="168"/>
      <c r="L592" s="168"/>
      <c r="M592" s="168"/>
    </row>
    <row r="593" spans="9:13" x14ac:dyDescent="0.25">
      <c r="I593" s="168"/>
      <c r="J593" s="168"/>
      <c r="K593" s="168"/>
      <c r="L593" s="168"/>
      <c r="M593" s="168"/>
    </row>
    <row r="594" spans="9:13" x14ac:dyDescent="0.25">
      <c r="I594" s="168"/>
      <c r="J594" s="168"/>
      <c r="K594" s="168"/>
      <c r="L594" s="168"/>
      <c r="M594" s="168"/>
    </row>
    <row r="595" spans="9:13" x14ac:dyDescent="0.25">
      <c r="I595" s="168"/>
      <c r="J595" s="168"/>
      <c r="K595" s="168"/>
      <c r="L595" s="168"/>
      <c r="M595" s="168"/>
    </row>
    <row r="596" spans="9:13" x14ac:dyDescent="0.25">
      <c r="I596" s="168"/>
      <c r="J596" s="168"/>
      <c r="K596" s="168"/>
      <c r="L596" s="168"/>
      <c r="M596" s="168"/>
    </row>
    <row r="597" spans="9:13" x14ac:dyDescent="0.25">
      <c r="I597" s="168"/>
      <c r="J597" s="168"/>
      <c r="K597" s="168"/>
      <c r="L597" s="168"/>
      <c r="M597" s="168"/>
    </row>
    <row r="598" spans="9:13" x14ac:dyDescent="0.25">
      <c r="I598" s="168"/>
      <c r="J598" s="168"/>
      <c r="K598" s="168"/>
      <c r="L598" s="168"/>
      <c r="M598" s="168"/>
    </row>
    <row r="599" spans="9:13" x14ac:dyDescent="0.25">
      <c r="I599" s="168"/>
      <c r="J599" s="168"/>
      <c r="K599" s="168"/>
      <c r="L599" s="168"/>
      <c r="M599" s="168"/>
    </row>
    <row r="600" spans="9:13" x14ac:dyDescent="0.25">
      <c r="I600" s="168"/>
      <c r="J600" s="168"/>
      <c r="K600" s="168"/>
      <c r="L600" s="168"/>
      <c r="M600" s="168"/>
    </row>
    <row r="601" spans="9:13" x14ac:dyDescent="0.25">
      <c r="I601" s="168"/>
      <c r="J601" s="168"/>
      <c r="K601" s="168"/>
      <c r="L601" s="168"/>
      <c r="M601" s="168"/>
    </row>
    <row r="602" spans="9:13" x14ac:dyDescent="0.25">
      <c r="I602" s="168"/>
      <c r="J602" s="168"/>
      <c r="K602" s="168"/>
      <c r="L602" s="168"/>
      <c r="M602" s="168"/>
    </row>
    <row r="603" spans="9:13" x14ac:dyDescent="0.25">
      <c r="I603" s="168"/>
      <c r="J603" s="168"/>
      <c r="K603" s="168"/>
      <c r="L603" s="168"/>
      <c r="M603" s="168"/>
    </row>
    <row r="604" spans="9:13" x14ac:dyDescent="0.25">
      <c r="I604" s="168"/>
      <c r="J604" s="168"/>
      <c r="K604" s="168"/>
      <c r="L604" s="168"/>
      <c r="M604" s="168"/>
    </row>
    <row r="605" spans="9:13" x14ac:dyDescent="0.25">
      <c r="I605" s="168"/>
      <c r="J605" s="168"/>
      <c r="K605" s="168"/>
      <c r="L605" s="168"/>
      <c r="M605" s="168"/>
    </row>
    <row r="606" spans="9:13" x14ac:dyDescent="0.25">
      <c r="I606" s="168"/>
      <c r="J606" s="168"/>
      <c r="K606" s="168"/>
      <c r="L606" s="168"/>
      <c r="M606" s="168"/>
    </row>
    <row r="607" spans="9:13" x14ac:dyDescent="0.25">
      <c r="I607" s="168"/>
      <c r="J607" s="168"/>
      <c r="K607" s="168"/>
      <c r="L607" s="168"/>
      <c r="M607" s="168"/>
    </row>
    <row r="608" spans="9:13" x14ac:dyDescent="0.25">
      <c r="I608" s="168"/>
      <c r="J608" s="168"/>
      <c r="K608" s="168"/>
      <c r="L608" s="168"/>
    </row>
  </sheetData>
  <mergeCells count="98">
    <mergeCell ref="A516:A517"/>
    <mergeCell ref="B516:E516"/>
    <mergeCell ref="F516:H516"/>
    <mergeCell ref="B45:F45"/>
    <mergeCell ref="A493:A494"/>
    <mergeCell ref="B493:E493"/>
    <mergeCell ref="F493:H493"/>
    <mergeCell ref="A515:H515"/>
    <mergeCell ref="A468:A469"/>
    <mergeCell ref="B468:E468"/>
    <mergeCell ref="F468:H468"/>
    <mergeCell ref="A492:H492"/>
    <mergeCell ref="A447:A448"/>
    <mergeCell ref="B447:E447"/>
    <mergeCell ref="F447:H447"/>
    <mergeCell ref="A467:H467"/>
    <mergeCell ref="A426:A427"/>
    <mergeCell ref="B426:E426"/>
    <mergeCell ref="F426:H426"/>
    <mergeCell ref="A446:H446"/>
    <mergeCell ref="A408:A409"/>
    <mergeCell ref="B408:E408"/>
    <mergeCell ref="F408:H408"/>
    <mergeCell ref="B425:F425"/>
    <mergeCell ref="A385:A386"/>
    <mergeCell ref="B385:E385"/>
    <mergeCell ref="F385:H385"/>
    <mergeCell ref="A407:H407"/>
    <mergeCell ref="A362:A363"/>
    <mergeCell ref="B362:E362"/>
    <mergeCell ref="F362:H362"/>
    <mergeCell ref="A384:H384"/>
    <mergeCell ref="A338:A339"/>
    <mergeCell ref="B338:E338"/>
    <mergeCell ref="F338:H338"/>
    <mergeCell ref="A361:H361"/>
    <mergeCell ref="A317:A318"/>
    <mergeCell ref="B317:E317"/>
    <mergeCell ref="F317:H317"/>
    <mergeCell ref="A337:H337"/>
    <mergeCell ref="A295:A296"/>
    <mergeCell ref="B295:E295"/>
    <mergeCell ref="F295:H295"/>
    <mergeCell ref="B316:F316"/>
    <mergeCell ref="A268:A269"/>
    <mergeCell ref="B268:E268"/>
    <mergeCell ref="F268:H268"/>
    <mergeCell ref="A294:H294"/>
    <mergeCell ref="A245:A246"/>
    <mergeCell ref="B245:E245"/>
    <mergeCell ref="F245:H245"/>
    <mergeCell ref="A267:H267"/>
    <mergeCell ref="A225:A226"/>
    <mergeCell ref="B225:E225"/>
    <mergeCell ref="F225:H225"/>
    <mergeCell ref="A244:H244"/>
    <mergeCell ref="A204:A205"/>
    <mergeCell ref="B204:E204"/>
    <mergeCell ref="F204:H204"/>
    <mergeCell ref="B224:F224"/>
    <mergeCell ref="A181:A182"/>
    <mergeCell ref="B181:E181"/>
    <mergeCell ref="F181:H181"/>
    <mergeCell ref="A203:H203"/>
    <mergeCell ref="A160:A161"/>
    <mergeCell ref="B160:E160"/>
    <mergeCell ref="F160:H160"/>
    <mergeCell ref="A180:H180"/>
    <mergeCell ref="A135:A136"/>
    <mergeCell ref="B135:E135"/>
    <mergeCell ref="F135:H135"/>
    <mergeCell ref="B159:F159"/>
    <mergeCell ref="A112:A113"/>
    <mergeCell ref="B112:E112"/>
    <mergeCell ref="F112:H112"/>
    <mergeCell ref="A134:H134"/>
    <mergeCell ref="A90:A91"/>
    <mergeCell ref="B90:E90"/>
    <mergeCell ref="F90:H90"/>
    <mergeCell ref="A111:H111"/>
    <mergeCell ref="A67:A68"/>
    <mergeCell ref="B67:E67"/>
    <mergeCell ref="F67:H67"/>
    <mergeCell ref="A89:H89"/>
    <mergeCell ref="A46:A47"/>
    <mergeCell ref="B46:E46"/>
    <mergeCell ref="F46:H46"/>
    <mergeCell ref="A66:H66"/>
    <mergeCell ref="A1:H2"/>
    <mergeCell ref="A4:H4"/>
    <mergeCell ref="M6:O6"/>
    <mergeCell ref="A23:A24"/>
    <mergeCell ref="B23:E23"/>
    <mergeCell ref="F23:H23"/>
    <mergeCell ref="A5:A6"/>
    <mergeCell ref="B5:E5"/>
    <mergeCell ref="F5:H5"/>
    <mergeCell ref="B22:F22"/>
  </mergeCells>
  <pageMargins left="0.7" right="0.7" top="0.75" bottom="0.75" header="0.3" footer="0.3"/>
  <pageSetup paperSize="9" scale="86" orientation="portrait" r:id="rId1"/>
  <rowBreaks count="12" manualBreakCount="12">
    <brk id="44" max="16383" man="1"/>
    <brk id="88" max="16383" man="1"/>
    <brk id="133" max="16383" man="1"/>
    <brk id="179" max="16383" man="1"/>
    <brk id="223" max="16383" man="1"/>
    <brk id="266" max="16383" man="1"/>
    <brk id="315" max="16383" man="1"/>
    <brk id="360" max="16383" man="1"/>
    <brk id="406" max="16383" man="1"/>
    <brk id="445" max="16383" man="1"/>
    <brk id="491" max="16383" man="1"/>
    <brk id="53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 рассчет</vt:lpstr>
      <vt:lpstr>второе 2023</vt:lpstr>
      <vt:lpstr>первое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Гордеева С.А..</cp:lastModifiedBy>
  <cp:lastPrinted>2023-08-29T00:47:37Z</cp:lastPrinted>
  <dcterms:created xsi:type="dcterms:W3CDTF">2019-07-02T08:16:26Z</dcterms:created>
  <dcterms:modified xsi:type="dcterms:W3CDTF">2023-08-29T00:56:20Z</dcterms:modified>
</cp:coreProperties>
</file>